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7E8CE4D-46E6-4D1A-9002-AEF3DA1D15C4}" xr6:coauthVersionLast="47" xr6:coauthVersionMax="47" xr10:uidLastSave="{00000000-0000-0000-0000-000000000000}"/>
  <bookViews>
    <workbookView xWindow="-120" yWindow="-120" windowWidth="29040" windowHeight="15840" xr2:uid="{25D282E8-81B6-7B47-ADBF-F96500DBA7F3}"/>
  </bookViews>
  <sheets>
    <sheet name="เกรด" sheetId="1" r:id="rId1"/>
    <sheet name="ฝากครรภ์ชุมแพ" sheetId="2" r:id="rId2"/>
    <sheet name="หลังึลอดชุมแพ" sheetId="3" r:id="rId3"/>
    <sheet name="ฝากครรภ์หนองบัวแดง" sheetId="4" r:id="rId4"/>
    <sheet name="หลังคลอดหนองบัวแดง" sheetId="5" r:id="rId5"/>
    <sheet name="ฝากครรภ์ชัยภูมิ" sheetId="6" r:id="rId6"/>
    <sheet name="หลังคลอดชัยภูมิ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3" i="1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6" i="6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6" i="7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6" i="4"/>
  <c r="J24" i="5" l="1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23" i="5"/>
  <c r="P6" i="3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6" i="2"/>
  <c r="I5" i="1"/>
  <c r="I8" i="1"/>
  <c r="I10" i="1"/>
  <c r="I11" i="1"/>
  <c r="I13" i="1"/>
  <c r="I16" i="1"/>
  <c r="I18" i="1"/>
  <c r="I19" i="1"/>
  <c r="I21" i="1"/>
  <c r="I24" i="1"/>
  <c r="I26" i="1"/>
  <c r="I27" i="1"/>
  <c r="I29" i="1"/>
  <c r="I32" i="1"/>
  <c r="I34" i="1"/>
  <c r="I35" i="1"/>
  <c r="I37" i="1"/>
  <c r="I40" i="1"/>
  <c r="I42" i="1"/>
  <c r="I43" i="1"/>
  <c r="I45" i="1"/>
  <c r="I48" i="1"/>
  <c r="I50" i="1"/>
  <c r="I51" i="1"/>
  <c r="I53" i="1"/>
  <c r="I56" i="1"/>
  <c r="I58" i="1"/>
  <c r="I59" i="1"/>
  <c r="I61" i="1"/>
  <c r="I64" i="1"/>
  <c r="I66" i="1"/>
  <c r="I67" i="1"/>
  <c r="I69" i="1"/>
  <c r="I72" i="1"/>
  <c r="I74" i="1"/>
  <c r="I75" i="1"/>
  <c r="I77" i="1"/>
  <c r="I80" i="1"/>
  <c r="I82" i="1"/>
  <c r="I83" i="1"/>
  <c r="I85" i="1"/>
  <c r="I88" i="1"/>
  <c r="I90" i="1"/>
  <c r="I91" i="1"/>
  <c r="I93" i="1"/>
  <c r="I96" i="1"/>
  <c r="I98" i="1"/>
  <c r="I99" i="1"/>
  <c r="I101" i="1"/>
  <c r="H4" i="1"/>
  <c r="I4" i="1" s="1"/>
  <c r="H5" i="1"/>
  <c r="H6" i="1"/>
  <c r="I6" i="1" s="1"/>
  <c r="H7" i="1"/>
  <c r="I7" i="1" s="1"/>
  <c r="H8" i="1"/>
  <c r="H9" i="1"/>
  <c r="I9" i="1" s="1"/>
  <c r="H10" i="1"/>
  <c r="H11" i="1"/>
  <c r="H12" i="1"/>
  <c r="I12" i="1" s="1"/>
  <c r="H13" i="1"/>
  <c r="H14" i="1"/>
  <c r="I14" i="1" s="1"/>
  <c r="H15" i="1"/>
  <c r="I15" i="1" s="1"/>
  <c r="H16" i="1"/>
  <c r="H17" i="1"/>
  <c r="I17" i="1" s="1"/>
  <c r="H18" i="1"/>
  <c r="H19" i="1"/>
  <c r="H20" i="1"/>
  <c r="I20" i="1" s="1"/>
  <c r="H21" i="1"/>
  <c r="H22" i="1"/>
  <c r="I22" i="1" s="1"/>
  <c r="H23" i="1"/>
  <c r="I23" i="1" s="1"/>
  <c r="H24" i="1"/>
  <c r="H25" i="1"/>
  <c r="I25" i="1" s="1"/>
  <c r="H26" i="1"/>
  <c r="H27" i="1"/>
  <c r="H28" i="1"/>
  <c r="I28" i="1" s="1"/>
  <c r="H29" i="1"/>
  <c r="H30" i="1"/>
  <c r="I30" i="1" s="1"/>
  <c r="H31" i="1"/>
  <c r="I31" i="1" s="1"/>
  <c r="H32" i="1"/>
  <c r="H33" i="1"/>
  <c r="I33" i="1" s="1"/>
  <c r="H34" i="1"/>
  <c r="H35" i="1"/>
  <c r="H36" i="1"/>
  <c r="I36" i="1" s="1"/>
  <c r="H37" i="1"/>
  <c r="H38" i="1"/>
  <c r="I38" i="1" s="1"/>
  <c r="H39" i="1"/>
  <c r="I39" i="1" s="1"/>
  <c r="J39" i="1" s="1"/>
  <c r="H40" i="1"/>
  <c r="H41" i="1"/>
  <c r="I41" i="1" s="1"/>
  <c r="H42" i="1"/>
  <c r="H43" i="1"/>
  <c r="H44" i="1"/>
  <c r="H45" i="1"/>
  <c r="H46" i="1"/>
  <c r="I46" i="1" s="1"/>
  <c r="H47" i="1"/>
  <c r="I47" i="1" s="1"/>
  <c r="H48" i="1"/>
  <c r="H49" i="1"/>
  <c r="I49" i="1" s="1"/>
  <c r="H50" i="1"/>
  <c r="H51" i="1"/>
  <c r="H52" i="1"/>
  <c r="I52" i="1" s="1"/>
  <c r="H53" i="1"/>
  <c r="H54" i="1"/>
  <c r="I54" i="1" s="1"/>
  <c r="H55" i="1"/>
  <c r="I55" i="1" s="1"/>
  <c r="H56" i="1"/>
  <c r="H57" i="1"/>
  <c r="I57" i="1" s="1"/>
  <c r="H58" i="1"/>
  <c r="H59" i="1"/>
  <c r="H60" i="1"/>
  <c r="I60" i="1" s="1"/>
  <c r="H61" i="1"/>
  <c r="H62" i="1"/>
  <c r="I62" i="1" s="1"/>
  <c r="H63" i="1"/>
  <c r="I63" i="1" s="1"/>
  <c r="H64" i="1"/>
  <c r="H65" i="1"/>
  <c r="I65" i="1" s="1"/>
  <c r="H66" i="1"/>
  <c r="H67" i="1"/>
  <c r="H68" i="1"/>
  <c r="I68" i="1" s="1"/>
  <c r="H69" i="1"/>
  <c r="H70" i="1"/>
  <c r="I70" i="1" s="1"/>
  <c r="H71" i="1"/>
  <c r="I71" i="1" s="1"/>
  <c r="H72" i="1"/>
  <c r="H73" i="1"/>
  <c r="I73" i="1" s="1"/>
  <c r="H74" i="1"/>
  <c r="H75" i="1"/>
  <c r="H76" i="1"/>
  <c r="I76" i="1" s="1"/>
  <c r="H77" i="1"/>
  <c r="H78" i="1"/>
  <c r="I78" i="1" s="1"/>
  <c r="H79" i="1"/>
  <c r="I79" i="1" s="1"/>
  <c r="H80" i="1"/>
  <c r="H81" i="1"/>
  <c r="I81" i="1" s="1"/>
  <c r="H82" i="1"/>
  <c r="H83" i="1"/>
  <c r="H84" i="1"/>
  <c r="I84" i="1" s="1"/>
  <c r="H85" i="1"/>
  <c r="H86" i="1"/>
  <c r="I86" i="1" s="1"/>
  <c r="H87" i="1"/>
  <c r="I87" i="1" s="1"/>
  <c r="H88" i="1"/>
  <c r="H89" i="1"/>
  <c r="I89" i="1" s="1"/>
  <c r="H90" i="1"/>
  <c r="H91" i="1"/>
  <c r="H92" i="1"/>
  <c r="I92" i="1" s="1"/>
  <c r="H93" i="1"/>
  <c r="H94" i="1"/>
  <c r="I94" i="1" s="1"/>
  <c r="H95" i="1"/>
  <c r="I95" i="1" s="1"/>
  <c r="H96" i="1"/>
  <c r="H97" i="1"/>
  <c r="I97" i="1" s="1"/>
  <c r="H98" i="1"/>
  <c r="H99" i="1"/>
  <c r="H100" i="1"/>
  <c r="I100" i="1" s="1"/>
  <c r="H101" i="1"/>
  <c r="H102" i="1"/>
  <c r="I102" i="1" s="1"/>
  <c r="H3" i="1"/>
  <c r="I3" i="1" s="1"/>
  <c r="O37" i="7"/>
  <c r="M37" i="7"/>
  <c r="K37" i="7"/>
  <c r="I37" i="7"/>
  <c r="E37" i="7"/>
  <c r="O36" i="7"/>
  <c r="M36" i="7"/>
  <c r="K36" i="7"/>
  <c r="I36" i="7"/>
  <c r="E36" i="7"/>
  <c r="O35" i="7"/>
  <c r="M35" i="7"/>
  <c r="K35" i="7"/>
  <c r="I35" i="7"/>
  <c r="P35" i="7"/>
  <c r="E35" i="7"/>
  <c r="O34" i="7"/>
  <c r="M34" i="7"/>
  <c r="K34" i="7"/>
  <c r="I34" i="7"/>
  <c r="E34" i="7"/>
  <c r="O33" i="7"/>
  <c r="M33" i="7"/>
  <c r="K33" i="7"/>
  <c r="I33" i="7"/>
  <c r="E33" i="7"/>
  <c r="O32" i="7"/>
  <c r="M32" i="7"/>
  <c r="K32" i="7"/>
  <c r="P32" i="7" s="1"/>
  <c r="I32" i="7"/>
  <c r="E32" i="7"/>
  <c r="O31" i="7"/>
  <c r="M31" i="7"/>
  <c r="K31" i="7"/>
  <c r="I31" i="7"/>
  <c r="E31" i="7"/>
  <c r="O30" i="7"/>
  <c r="M30" i="7"/>
  <c r="K30" i="7"/>
  <c r="I30" i="7"/>
  <c r="E30" i="7"/>
  <c r="O29" i="7"/>
  <c r="M29" i="7"/>
  <c r="K29" i="7"/>
  <c r="I29" i="7"/>
  <c r="E29" i="7"/>
  <c r="O28" i="7"/>
  <c r="M28" i="7"/>
  <c r="K28" i="7"/>
  <c r="I28" i="7"/>
  <c r="E28" i="7"/>
  <c r="O27" i="7"/>
  <c r="M27" i="7"/>
  <c r="K27" i="7"/>
  <c r="I27" i="7"/>
  <c r="P27" i="7" s="1"/>
  <c r="E27" i="7"/>
  <c r="O26" i="7"/>
  <c r="M26" i="7"/>
  <c r="K26" i="7"/>
  <c r="I26" i="7"/>
  <c r="E26" i="7"/>
  <c r="O25" i="7"/>
  <c r="M25" i="7"/>
  <c r="K25" i="7"/>
  <c r="I25" i="7"/>
  <c r="E25" i="7"/>
  <c r="O24" i="7"/>
  <c r="M24" i="7"/>
  <c r="K24" i="7"/>
  <c r="I24" i="7"/>
  <c r="E24" i="7"/>
  <c r="O23" i="7"/>
  <c r="M23" i="7"/>
  <c r="K23" i="7"/>
  <c r="I23" i="7"/>
  <c r="E23" i="7"/>
  <c r="O22" i="7"/>
  <c r="M22" i="7"/>
  <c r="K22" i="7"/>
  <c r="I22" i="7"/>
  <c r="E22" i="7"/>
  <c r="P22" i="7" s="1"/>
  <c r="O21" i="7"/>
  <c r="M21" i="7"/>
  <c r="K21" i="7"/>
  <c r="I21" i="7"/>
  <c r="E21" i="7"/>
  <c r="O20" i="7"/>
  <c r="M20" i="7"/>
  <c r="K20" i="7"/>
  <c r="I20" i="7"/>
  <c r="E20" i="7"/>
  <c r="O19" i="7"/>
  <c r="M19" i="7"/>
  <c r="K19" i="7"/>
  <c r="I19" i="7"/>
  <c r="E19" i="7"/>
  <c r="P19" i="7" s="1"/>
  <c r="O18" i="7"/>
  <c r="M18" i="7"/>
  <c r="K18" i="7"/>
  <c r="I18" i="7"/>
  <c r="E18" i="7"/>
  <c r="O17" i="7"/>
  <c r="M17" i="7"/>
  <c r="P17" i="7" s="1"/>
  <c r="K17" i="7"/>
  <c r="I17" i="7"/>
  <c r="E17" i="7"/>
  <c r="O16" i="7"/>
  <c r="M16" i="7"/>
  <c r="K16" i="7"/>
  <c r="I16" i="7"/>
  <c r="E16" i="7"/>
  <c r="O15" i="7"/>
  <c r="M15" i="7"/>
  <c r="K15" i="7"/>
  <c r="I15" i="7"/>
  <c r="E15" i="7"/>
  <c r="O14" i="7"/>
  <c r="M14" i="7"/>
  <c r="K14" i="7"/>
  <c r="I14" i="7"/>
  <c r="E14" i="7"/>
  <c r="O13" i="7"/>
  <c r="M13" i="7"/>
  <c r="K13" i="7"/>
  <c r="I13" i="7"/>
  <c r="E13" i="7"/>
  <c r="O12" i="7"/>
  <c r="M12" i="7"/>
  <c r="K12" i="7"/>
  <c r="I12" i="7"/>
  <c r="E12" i="7"/>
  <c r="O11" i="7"/>
  <c r="M11" i="7"/>
  <c r="K11" i="7"/>
  <c r="I11" i="7"/>
  <c r="P11" i="7"/>
  <c r="E11" i="7"/>
  <c r="O10" i="7"/>
  <c r="M10" i="7"/>
  <c r="K10" i="7"/>
  <c r="I10" i="7"/>
  <c r="E10" i="7"/>
  <c r="O9" i="7"/>
  <c r="M9" i="7"/>
  <c r="K9" i="7"/>
  <c r="I9" i="7"/>
  <c r="E9" i="7"/>
  <c r="O8" i="7"/>
  <c r="M8" i="7"/>
  <c r="K8" i="7"/>
  <c r="P8" i="7" s="1"/>
  <c r="I8" i="7"/>
  <c r="E8" i="7"/>
  <c r="O7" i="7"/>
  <c r="M7" i="7"/>
  <c r="K7" i="7"/>
  <c r="I7" i="7"/>
  <c r="E7" i="7"/>
  <c r="O6" i="7"/>
  <c r="M6" i="7"/>
  <c r="K6" i="7"/>
  <c r="I6" i="7"/>
  <c r="E6" i="7"/>
  <c r="M37" i="6"/>
  <c r="K37" i="6"/>
  <c r="I37" i="6"/>
  <c r="E37" i="6"/>
  <c r="N36" i="6"/>
  <c r="M36" i="6"/>
  <c r="K36" i="6"/>
  <c r="I36" i="6"/>
  <c r="E36" i="6"/>
  <c r="M35" i="6"/>
  <c r="K35" i="6"/>
  <c r="I35" i="6"/>
  <c r="E35" i="6"/>
  <c r="M34" i="6"/>
  <c r="K34" i="6"/>
  <c r="I34" i="6"/>
  <c r="E34" i="6"/>
  <c r="M33" i="6"/>
  <c r="K33" i="6"/>
  <c r="I33" i="6"/>
  <c r="E33" i="6"/>
  <c r="M32" i="6"/>
  <c r="K32" i="6"/>
  <c r="I32" i="6"/>
  <c r="E32" i="6"/>
  <c r="M31" i="6"/>
  <c r="K31" i="6"/>
  <c r="I31" i="6"/>
  <c r="E31" i="6"/>
  <c r="M30" i="6"/>
  <c r="K30" i="6"/>
  <c r="I30" i="6"/>
  <c r="E30" i="6"/>
  <c r="M29" i="6"/>
  <c r="K29" i="6"/>
  <c r="I29" i="6"/>
  <c r="E29" i="6"/>
  <c r="M28" i="6"/>
  <c r="K28" i="6"/>
  <c r="I28" i="6"/>
  <c r="E28" i="6"/>
  <c r="N28" i="6" s="1"/>
  <c r="M27" i="6"/>
  <c r="K27" i="6"/>
  <c r="I27" i="6"/>
  <c r="E27" i="6"/>
  <c r="M26" i="6"/>
  <c r="K26" i="6"/>
  <c r="I26" i="6"/>
  <c r="E26" i="6"/>
  <c r="M25" i="6"/>
  <c r="K25" i="6"/>
  <c r="I25" i="6"/>
  <c r="E25" i="6"/>
  <c r="M24" i="6"/>
  <c r="K24" i="6"/>
  <c r="I24" i="6"/>
  <c r="N24" i="6"/>
  <c r="E24" i="6"/>
  <c r="M23" i="6"/>
  <c r="K23" i="6"/>
  <c r="I23" i="6"/>
  <c r="E23" i="6"/>
  <c r="M22" i="6"/>
  <c r="K22" i="6"/>
  <c r="I22" i="6"/>
  <c r="E22" i="6"/>
  <c r="M21" i="6"/>
  <c r="K21" i="6"/>
  <c r="I21" i="6"/>
  <c r="E21" i="6"/>
  <c r="M20" i="6"/>
  <c r="K20" i="6"/>
  <c r="I20" i="6"/>
  <c r="E20" i="6"/>
  <c r="N20" i="6" s="1"/>
  <c r="M19" i="6"/>
  <c r="K19" i="6"/>
  <c r="N19" i="6" s="1"/>
  <c r="I19" i="6"/>
  <c r="E19" i="6"/>
  <c r="M18" i="6"/>
  <c r="K18" i="6"/>
  <c r="I18" i="6"/>
  <c r="E18" i="6"/>
  <c r="M17" i="6"/>
  <c r="K17" i="6"/>
  <c r="I17" i="6"/>
  <c r="E17" i="6"/>
  <c r="N17" i="6" s="1"/>
  <c r="M16" i="6"/>
  <c r="K16" i="6"/>
  <c r="I16" i="6"/>
  <c r="E16" i="6"/>
  <c r="N16" i="6" s="1"/>
  <c r="M15" i="6"/>
  <c r="K15" i="6"/>
  <c r="N15" i="6" s="1"/>
  <c r="I15" i="6"/>
  <c r="E15" i="6"/>
  <c r="M14" i="6"/>
  <c r="K14" i="6"/>
  <c r="I14" i="6"/>
  <c r="E14" i="6"/>
  <c r="N14" i="6" s="1"/>
  <c r="M13" i="6"/>
  <c r="K13" i="6"/>
  <c r="I13" i="6"/>
  <c r="E13" i="6"/>
  <c r="M12" i="6"/>
  <c r="K12" i="6"/>
  <c r="I12" i="6"/>
  <c r="E12" i="6"/>
  <c r="N12" i="6" s="1"/>
  <c r="M11" i="6"/>
  <c r="K11" i="6"/>
  <c r="I11" i="6"/>
  <c r="E11" i="6"/>
  <c r="M10" i="6"/>
  <c r="K10" i="6"/>
  <c r="I10" i="6"/>
  <c r="E10" i="6"/>
  <c r="M9" i="6"/>
  <c r="K9" i="6"/>
  <c r="I9" i="6"/>
  <c r="E9" i="6"/>
  <c r="M8" i="6"/>
  <c r="K8" i="6"/>
  <c r="I8" i="6"/>
  <c r="E8" i="6"/>
  <c r="N8" i="6" s="1"/>
  <c r="M7" i="6"/>
  <c r="K7" i="6"/>
  <c r="I7" i="6"/>
  <c r="E7" i="6"/>
  <c r="M6" i="6"/>
  <c r="K6" i="6"/>
  <c r="I6" i="6"/>
  <c r="E6" i="6"/>
  <c r="P39" i="5"/>
  <c r="N39" i="5"/>
  <c r="L39" i="5"/>
  <c r="H39" i="5"/>
  <c r="F39" i="5"/>
  <c r="P38" i="5"/>
  <c r="N38" i="5"/>
  <c r="L38" i="5"/>
  <c r="H38" i="5"/>
  <c r="F38" i="5"/>
  <c r="P37" i="5"/>
  <c r="N37" i="5"/>
  <c r="L37" i="5"/>
  <c r="H37" i="5"/>
  <c r="F37" i="5"/>
  <c r="P36" i="5"/>
  <c r="N36" i="5"/>
  <c r="L36" i="5"/>
  <c r="H36" i="5"/>
  <c r="F36" i="5"/>
  <c r="P35" i="5"/>
  <c r="N35" i="5"/>
  <c r="L35" i="5"/>
  <c r="H35" i="5"/>
  <c r="F35" i="5"/>
  <c r="P34" i="5"/>
  <c r="N34" i="5"/>
  <c r="L34" i="5"/>
  <c r="H34" i="5"/>
  <c r="F34" i="5"/>
  <c r="P33" i="5"/>
  <c r="N33" i="5"/>
  <c r="L33" i="5"/>
  <c r="H33" i="5"/>
  <c r="F33" i="5"/>
  <c r="P32" i="5"/>
  <c r="N32" i="5"/>
  <c r="L32" i="5"/>
  <c r="H32" i="5"/>
  <c r="F32" i="5"/>
  <c r="P31" i="5"/>
  <c r="N31" i="5"/>
  <c r="L31" i="5"/>
  <c r="H31" i="5"/>
  <c r="F31" i="5"/>
  <c r="P30" i="5"/>
  <c r="N30" i="5"/>
  <c r="L30" i="5"/>
  <c r="H30" i="5"/>
  <c r="F30" i="5"/>
  <c r="P29" i="5"/>
  <c r="N29" i="5"/>
  <c r="L29" i="5"/>
  <c r="H29" i="5"/>
  <c r="F29" i="5"/>
  <c r="P28" i="5"/>
  <c r="N28" i="5"/>
  <c r="L28" i="5"/>
  <c r="H28" i="5"/>
  <c r="F28" i="5"/>
  <c r="P27" i="5"/>
  <c r="N27" i="5"/>
  <c r="L27" i="5"/>
  <c r="H27" i="5"/>
  <c r="F27" i="5"/>
  <c r="P26" i="5"/>
  <c r="N26" i="5"/>
  <c r="L26" i="5"/>
  <c r="H26" i="5"/>
  <c r="F26" i="5"/>
  <c r="P25" i="5"/>
  <c r="N25" i="5"/>
  <c r="L25" i="5"/>
  <c r="H25" i="5"/>
  <c r="F25" i="5"/>
  <c r="P24" i="5"/>
  <c r="N24" i="5"/>
  <c r="L24" i="5"/>
  <c r="H24" i="5"/>
  <c r="F24" i="5"/>
  <c r="P23" i="5"/>
  <c r="N23" i="5"/>
  <c r="L23" i="5"/>
  <c r="H23" i="5"/>
  <c r="F23" i="5"/>
  <c r="Q23" i="5" s="1"/>
  <c r="P22" i="5"/>
  <c r="N22" i="5"/>
  <c r="L22" i="5"/>
  <c r="J22" i="5"/>
  <c r="H22" i="5"/>
  <c r="F22" i="5"/>
  <c r="P21" i="5"/>
  <c r="N21" i="5"/>
  <c r="L21" i="5"/>
  <c r="J21" i="5"/>
  <c r="H21" i="5"/>
  <c r="F21" i="5"/>
  <c r="P20" i="5"/>
  <c r="N20" i="5"/>
  <c r="L20" i="5"/>
  <c r="Q20" i="5" s="1"/>
  <c r="J20" i="5"/>
  <c r="H20" i="5"/>
  <c r="F20" i="5"/>
  <c r="P19" i="5"/>
  <c r="N19" i="5"/>
  <c r="L19" i="5"/>
  <c r="J19" i="5"/>
  <c r="H19" i="5"/>
  <c r="F19" i="5"/>
  <c r="P18" i="5"/>
  <c r="N18" i="5"/>
  <c r="L18" i="5"/>
  <c r="J18" i="5"/>
  <c r="H18" i="5"/>
  <c r="F18" i="5"/>
  <c r="P17" i="5"/>
  <c r="N17" i="5"/>
  <c r="L17" i="5"/>
  <c r="J17" i="5"/>
  <c r="H17" i="5"/>
  <c r="F17" i="5"/>
  <c r="P16" i="5"/>
  <c r="N16" i="5"/>
  <c r="L16" i="5"/>
  <c r="J16" i="5"/>
  <c r="H16" i="5"/>
  <c r="F16" i="5"/>
  <c r="P15" i="5"/>
  <c r="N15" i="5"/>
  <c r="L15" i="5"/>
  <c r="J15" i="5"/>
  <c r="H15" i="5"/>
  <c r="F15" i="5"/>
  <c r="P14" i="5"/>
  <c r="N14" i="5"/>
  <c r="L14" i="5"/>
  <c r="J14" i="5"/>
  <c r="H14" i="5"/>
  <c r="F14" i="5"/>
  <c r="P13" i="5"/>
  <c r="N13" i="5"/>
  <c r="L13" i="5"/>
  <c r="J13" i="5"/>
  <c r="H13" i="5"/>
  <c r="F13" i="5"/>
  <c r="P12" i="5"/>
  <c r="N12" i="5"/>
  <c r="L12" i="5"/>
  <c r="J12" i="5"/>
  <c r="H12" i="5"/>
  <c r="Q12" i="5" s="1"/>
  <c r="F12" i="5"/>
  <c r="P11" i="5"/>
  <c r="N11" i="5"/>
  <c r="L11" i="5"/>
  <c r="J11" i="5"/>
  <c r="H11" i="5"/>
  <c r="F11" i="5"/>
  <c r="P10" i="5"/>
  <c r="N10" i="5"/>
  <c r="L10" i="5"/>
  <c r="J10" i="5"/>
  <c r="H10" i="5"/>
  <c r="F10" i="5"/>
  <c r="P9" i="5"/>
  <c r="N9" i="5"/>
  <c r="L9" i="5"/>
  <c r="J9" i="5"/>
  <c r="H9" i="5"/>
  <c r="Q9" i="5" s="1"/>
  <c r="F9" i="5"/>
  <c r="P8" i="5"/>
  <c r="N8" i="5"/>
  <c r="L8" i="5"/>
  <c r="J8" i="5"/>
  <c r="H8" i="5"/>
  <c r="F8" i="5"/>
  <c r="P7" i="5"/>
  <c r="N7" i="5"/>
  <c r="L7" i="5"/>
  <c r="J7" i="5"/>
  <c r="H7" i="5"/>
  <c r="F7" i="5"/>
  <c r="P6" i="5"/>
  <c r="N6" i="5"/>
  <c r="L6" i="5"/>
  <c r="J6" i="5"/>
  <c r="H6" i="5"/>
  <c r="F6" i="5"/>
  <c r="Q6" i="5" s="1"/>
  <c r="N39" i="4"/>
  <c r="L39" i="4"/>
  <c r="J39" i="4"/>
  <c r="F39" i="4"/>
  <c r="N38" i="4"/>
  <c r="L38" i="4"/>
  <c r="J38" i="4"/>
  <c r="F38" i="4"/>
  <c r="N37" i="4"/>
  <c r="L37" i="4"/>
  <c r="J37" i="4"/>
  <c r="F37" i="4"/>
  <c r="N36" i="4"/>
  <c r="L36" i="4"/>
  <c r="J36" i="4"/>
  <c r="F36" i="4"/>
  <c r="N35" i="4"/>
  <c r="L35" i="4"/>
  <c r="J35" i="4"/>
  <c r="F35" i="4"/>
  <c r="N34" i="4"/>
  <c r="L34" i="4"/>
  <c r="J34" i="4"/>
  <c r="F34" i="4"/>
  <c r="N33" i="4"/>
  <c r="L33" i="4"/>
  <c r="J33" i="4"/>
  <c r="F33" i="4"/>
  <c r="N32" i="4"/>
  <c r="L32" i="4"/>
  <c r="J32" i="4"/>
  <c r="F32" i="4"/>
  <c r="N31" i="4"/>
  <c r="L31" i="4"/>
  <c r="J31" i="4"/>
  <c r="F31" i="4"/>
  <c r="N30" i="4"/>
  <c r="L30" i="4"/>
  <c r="J30" i="4"/>
  <c r="F30" i="4"/>
  <c r="N29" i="4"/>
  <c r="L29" i="4"/>
  <c r="J29" i="4"/>
  <c r="F29" i="4"/>
  <c r="N28" i="4"/>
  <c r="L28" i="4"/>
  <c r="J28" i="4"/>
  <c r="F28" i="4"/>
  <c r="N27" i="4"/>
  <c r="L27" i="4"/>
  <c r="J27" i="4"/>
  <c r="F27" i="4"/>
  <c r="N26" i="4"/>
  <c r="L26" i="4"/>
  <c r="J26" i="4"/>
  <c r="F26" i="4"/>
  <c r="N25" i="4"/>
  <c r="L25" i="4"/>
  <c r="J25" i="4"/>
  <c r="F25" i="4"/>
  <c r="N24" i="4"/>
  <c r="L24" i="4"/>
  <c r="J24" i="4"/>
  <c r="F24" i="4"/>
  <c r="N23" i="4"/>
  <c r="L23" i="4"/>
  <c r="J23" i="4"/>
  <c r="F23" i="4"/>
  <c r="N22" i="4"/>
  <c r="L22" i="4"/>
  <c r="J22" i="4"/>
  <c r="F22" i="4"/>
  <c r="N21" i="4"/>
  <c r="L21" i="4"/>
  <c r="J21" i="4"/>
  <c r="F21" i="4"/>
  <c r="N20" i="4"/>
  <c r="L20" i="4"/>
  <c r="J20" i="4"/>
  <c r="F20" i="4"/>
  <c r="N19" i="4"/>
  <c r="L19" i="4"/>
  <c r="J19" i="4"/>
  <c r="F19" i="4"/>
  <c r="N18" i="4"/>
  <c r="L18" i="4"/>
  <c r="J18" i="4"/>
  <c r="F18" i="4"/>
  <c r="N17" i="4"/>
  <c r="L17" i="4"/>
  <c r="J17" i="4"/>
  <c r="F17" i="4"/>
  <c r="N16" i="4"/>
  <c r="L16" i="4"/>
  <c r="J16" i="4"/>
  <c r="F16" i="4"/>
  <c r="N15" i="4"/>
  <c r="L15" i="4"/>
  <c r="J15" i="4"/>
  <c r="F15" i="4"/>
  <c r="N14" i="4"/>
  <c r="L14" i="4"/>
  <c r="J14" i="4"/>
  <c r="F14" i="4"/>
  <c r="N13" i="4"/>
  <c r="L13" i="4"/>
  <c r="J13" i="4"/>
  <c r="F13" i="4"/>
  <c r="N12" i="4"/>
  <c r="L12" i="4"/>
  <c r="J12" i="4"/>
  <c r="F12" i="4"/>
  <c r="N11" i="4"/>
  <c r="L11" i="4"/>
  <c r="J11" i="4"/>
  <c r="F11" i="4"/>
  <c r="N10" i="4"/>
  <c r="L10" i="4"/>
  <c r="J10" i="4"/>
  <c r="F10" i="4"/>
  <c r="N9" i="4"/>
  <c r="L9" i="4"/>
  <c r="J9" i="4"/>
  <c r="F9" i="4"/>
  <c r="N8" i="4"/>
  <c r="L8" i="4"/>
  <c r="J8" i="4"/>
  <c r="F8" i="4"/>
  <c r="N7" i="4"/>
  <c r="L7" i="4"/>
  <c r="J7" i="4"/>
  <c r="F7" i="4"/>
  <c r="N6" i="4"/>
  <c r="L6" i="4"/>
  <c r="J6" i="4"/>
  <c r="F6" i="4"/>
  <c r="O39" i="3"/>
  <c r="M39" i="3"/>
  <c r="K39" i="3"/>
  <c r="I39" i="3"/>
  <c r="G39" i="3"/>
  <c r="E39" i="3"/>
  <c r="O38" i="3"/>
  <c r="M38" i="3"/>
  <c r="K38" i="3"/>
  <c r="I38" i="3"/>
  <c r="G38" i="3"/>
  <c r="E38" i="3"/>
  <c r="O37" i="3"/>
  <c r="M37" i="3"/>
  <c r="K37" i="3"/>
  <c r="I37" i="3"/>
  <c r="G37" i="3"/>
  <c r="E37" i="3"/>
  <c r="O36" i="3"/>
  <c r="M36" i="3"/>
  <c r="P36" i="3" s="1"/>
  <c r="K36" i="3"/>
  <c r="I36" i="3"/>
  <c r="G36" i="3"/>
  <c r="E36" i="3"/>
  <c r="O35" i="3"/>
  <c r="M35" i="3"/>
  <c r="K35" i="3"/>
  <c r="I35" i="3"/>
  <c r="G35" i="3"/>
  <c r="E35" i="3"/>
  <c r="O34" i="3"/>
  <c r="M34" i="3"/>
  <c r="K34" i="3"/>
  <c r="I34" i="3"/>
  <c r="G34" i="3"/>
  <c r="E34" i="3"/>
  <c r="O33" i="3"/>
  <c r="M33" i="3"/>
  <c r="K33" i="3"/>
  <c r="I33" i="3"/>
  <c r="G33" i="3"/>
  <c r="E33" i="3"/>
  <c r="O32" i="3"/>
  <c r="M32" i="3"/>
  <c r="K32" i="3"/>
  <c r="I32" i="3"/>
  <c r="G32" i="3"/>
  <c r="E32" i="3"/>
  <c r="O31" i="3"/>
  <c r="M31" i="3"/>
  <c r="K31" i="3"/>
  <c r="I31" i="3"/>
  <c r="G31" i="3"/>
  <c r="E31" i="3"/>
  <c r="O30" i="3"/>
  <c r="M30" i="3"/>
  <c r="K30" i="3"/>
  <c r="I30" i="3"/>
  <c r="G30" i="3"/>
  <c r="E30" i="3"/>
  <c r="O29" i="3"/>
  <c r="M29" i="3"/>
  <c r="K29" i="3"/>
  <c r="I29" i="3"/>
  <c r="G29" i="3"/>
  <c r="E29" i="3"/>
  <c r="O28" i="3"/>
  <c r="M28" i="3"/>
  <c r="K28" i="3"/>
  <c r="I28" i="3"/>
  <c r="G28" i="3"/>
  <c r="E28" i="3"/>
  <c r="O27" i="3"/>
  <c r="M27" i="3"/>
  <c r="K27" i="3"/>
  <c r="I27" i="3"/>
  <c r="G27" i="3"/>
  <c r="E27" i="3"/>
  <c r="O26" i="3"/>
  <c r="M26" i="3"/>
  <c r="K26" i="3"/>
  <c r="I26" i="3"/>
  <c r="G26" i="3"/>
  <c r="E26" i="3"/>
  <c r="O25" i="3"/>
  <c r="M25" i="3"/>
  <c r="K25" i="3"/>
  <c r="I25" i="3"/>
  <c r="G25" i="3"/>
  <c r="P25" i="3" s="1"/>
  <c r="E25" i="3"/>
  <c r="O24" i="3"/>
  <c r="M24" i="3"/>
  <c r="K24" i="3"/>
  <c r="I24" i="3"/>
  <c r="G24" i="3"/>
  <c r="E24" i="3"/>
  <c r="O23" i="3"/>
  <c r="M23" i="3"/>
  <c r="K23" i="3"/>
  <c r="I23" i="3"/>
  <c r="G23" i="3"/>
  <c r="E23" i="3"/>
  <c r="O22" i="3"/>
  <c r="M22" i="3"/>
  <c r="K22" i="3"/>
  <c r="I22" i="3"/>
  <c r="G22" i="3"/>
  <c r="E22" i="3"/>
  <c r="O21" i="3"/>
  <c r="M21" i="3"/>
  <c r="K21" i="3"/>
  <c r="I21" i="3"/>
  <c r="G21" i="3"/>
  <c r="E21" i="3"/>
  <c r="O20" i="3"/>
  <c r="M20" i="3"/>
  <c r="K20" i="3"/>
  <c r="I20" i="3"/>
  <c r="G20" i="3"/>
  <c r="E20" i="3"/>
  <c r="O19" i="3"/>
  <c r="M19" i="3"/>
  <c r="K19" i="3"/>
  <c r="I19" i="3"/>
  <c r="G19" i="3"/>
  <c r="E19" i="3"/>
  <c r="O18" i="3"/>
  <c r="M18" i="3"/>
  <c r="K18" i="3"/>
  <c r="I18" i="3"/>
  <c r="G18" i="3"/>
  <c r="E18" i="3"/>
  <c r="O17" i="3"/>
  <c r="M17" i="3"/>
  <c r="K17" i="3"/>
  <c r="I17" i="3"/>
  <c r="G17" i="3"/>
  <c r="E17" i="3"/>
  <c r="O16" i="3"/>
  <c r="M16" i="3"/>
  <c r="K16" i="3"/>
  <c r="I16" i="3"/>
  <c r="G16" i="3"/>
  <c r="E16" i="3"/>
  <c r="O15" i="3"/>
  <c r="M15" i="3"/>
  <c r="K15" i="3"/>
  <c r="I15" i="3"/>
  <c r="G15" i="3"/>
  <c r="E15" i="3"/>
  <c r="O14" i="3"/>
  <c r="M14" i="3"/>
  <c r="K14" i="3"/>
  <c r="I14" i="3"/>
  <c r="G14" i="3"/>
  <c r="E14" i="3"/>
  <c r="O13" i="3"/>
  <c r="M13" i="3"/>
  <c r="K13" i="3"/>
  <c r="I13" i="3"/>
  <c r="G13" i="3"/>
  <c r="E13" i="3"/>
  <c r="O12" i="3"/>
  <c r="M12" i="3"/>
  <c r="K12" i="3"/>
  <c r="I12" i="3"/>
  <c r="G12" i="3"/>
  <c r="E12" i="3"/>
  <c r="O11" i="3"/>
  <c r="M11" i="3"/>
  <c r="K11" i="3"/>
  <c r="I11" i="3"/>
  <c r="G11" i="3"/>
  <c r="E11" i="3"/>
  <c r="O10" i="3"/>
  <c r="M10" i="3"/>
  <c r="K10" i="3"/>
  <c r="I10" i="3"/>
  <c r="G10" i="3"/>
  <c r="E10" i="3"/>
  <c r="O9" i="3"/>
  <c r="M9" i="3"/>
  <c r="K9" i="3"/>
  <c r="I9" i="3"/>
  <c r="G9" i="3"/>
  <c r="E9" i="3"/>
  <c r="O8" i="3"/>
  <c r="M8" i="3"/>
  <c r="K8" i="3"/>
  <c r="I8" i="3"/>
  <c r="G8" i="3"/>
  <c r="E8" i="3"/>
  <c r="O7" i="3"/>
  <c r="M7" i="3"/>
  <c r="K7" i="3"/>
  <c r="I7" i="3"/>
  <c r="G7" i="3"/>
  <c r="E7" i="3"/>
  <c r="O6" i="3"/>
  <c r="M6" i="3"/>
  <c r="K6" i="3"/>
  <c r="I6" i="3"/>
  <c r="G6" i="3"/>
  <c r="E6" i="3"/>
  <c r="M39" i="2"/>
  <c r="K39" i="2"/>
  <c r="I39" i="2"/>
  <c r="E39" i="2"/>
  <c r="M38" i="2"/>
  <c r="K38" i="2"/>
  <c r="I38" i="2"/>
  <c r="E38" i="2"/>
  <c r="M37" i="2"/>
  <c r="K37" i="2"/>
  <c r="I37" i="2"/>
  <c r="E37" i="2"/>
  <c r="M36" i="2"/>
  <c r="K36" i="2"/>
  <c r="I36" i="2"/>
  <c r="E36" i="2"/>
  <c r="M35" i="2"/>
  <c r="K35" i="2"/>
  <c r="I35" i="2"/>
  <c r="E35" i="2"/>
  <c r="M34" i="2"/>
  <c r="K34" i="2"/>
  <c r="I34" i="2"/>
  <c r="E34" i="2"/>
  <c r="M33" i="2"/>
  <c r="K33" i="2"/>
  <c r="I33" i="2"/>
  <c r="E33" i="2"/>
  <c r="M32" i="2"/>
  <c r="K32" i="2"/>
  <c r="I32" i="2"/>
  <c r="E32" i="2"/>
  <c r="M31" i="2"/>
  <c r="K31" i="2"/>
  <c r="I31" i="2"/>
  <c r="E31" i="2"/>
  <c r="M30" i="2"/>
  <c r="K30" i="2"/>
  <c r="I30" i="2"/>
  <c r="E30" i="2"/>
  <c r="M29" i="2"/>
  <c r="K29" i="2"/>
  <c r="I29" i="2"/>
  <c r="E29" i="2"/>
  <c r="M28" i="2"/>
  <c r="K28" i="2"/>
  <c r="I28" i="2"/>
  <c r="E28" i="2"/>
  <c r="M27" i="2"/>
  <c r="K27" i="2"/>
  <c r="I27" i="2"/>
  <c r="E27" i="2"/>
  <c r="M26" i="2"/>
  <c r="K26" i="2"/>
  <c r="I26" i="2"/>
  <c r="E26" i="2"/>
  <c r="M25" i="2"/>
  <c r="K25" i="2"/>
  <c r="I25" i="2"/>
  <c r="E25" i="2"/>
  <c r="M24" i="2"/>
  <c r="K24" i="2"/>
  <c r="I24" i="2"/>
  <c r="E24" i="2"/>
  <c r="M23" i="2"/>
  <c r="K23" i="2"/>
  <c r="I23" i="2"/>
  <c r="E23" i="2"/>
  <c r="M22" i="2"/>
  <c r="K22" i="2"/>
  <c r="I22" i="2"/>
  <c r="E22" i="2"/>
  <c r="M21" i="2"/>
  <c r="K21" i="2"/>
  <c r="I21" i="2"/>
  <c r="E21" i="2"/>
  <c r="M20" i="2"/>
  <c r="K20" i="2"/>
  <c r="I20" i="2"/>
  <c r="E20" i="2"/>
  <c r="M19" i="2"/>
  <c r="K19" i="2"/>
  <c r="I19" i="2"/>
  <c r="E19" i="2"/>
  <c r="M18" i="2"/>
  <c r="K18" i="2"/>
  <c r="I18" i="2"/>
  <c r="E18" i="2"/>
  <c r="M17" i="2"/>
  <c r="K17" i="2"/>
  <c r="I17" i="2"/>
  <c r="E17" i="2"/>
  <c r="M16" i="2"/>
  <c r="K16" i="2"/>
  <c r="I16" i="2"/>
  <c r="E16" i="2"/>
  <c r="M15" i="2"/>
  <c r="K15" i="2"/>
  <c r="I15" i="2"/>
  <c r="E15" i="2"/>
  <c r="M14" i="2"/>
  <c r="K14" i="2"/>
  <c r="I14" i="2"/>
  <c r="E14" i="2"/>
  <c r="M13" i="2"/>
  <c r="K13" i="2"/>
  <c r="I13" i="2"/>
  <c r="E13" i="2"/>
  <c r="M12" i="2"/>
  <c r="K12" i="2"/>
  <c r="I12" i="2"/>
  <c r="E12" i="2"/>
  <c r="M11" i="2"/>
  <c r="K11" i="2"/>
  <c r="I11" i="2"/>
  <c r="E11" i="2"/>
  <c r="M10" i="2"/>
  <c r="K10" i="2"/>
  <c r="I10" i="2"/>
  <c r="E10" i="2"/>
  <c r="M9" i="2"/>
  <c r="K9" i="2"/>
  <c r="I9" i="2"/>
  <c r="E9" i="2"/>
  <c r="M8" i="2"/>
  <c r="K8" i="2"/>
  <c r="I8" i="2"/>
  <c r="E8" i="2"/>
  <c r="M7" i="2"/>
  <c r="K7" i="2"/>
  <c r="I7" i="2"/>
  <c r="E7" i="2"/>
  <c r="M6" i="2"/>
  <c r="K6" i="2"/>
  <c r="I6" i="2"/>
  <c r="E6" i="2"/>
  <c r="N32" i="6" l="1"/>
  <c r="O30" i="4"/>
  <c r="O26" i="4"/>
  <c r="O10" i="4"/>
  <c r="O7" i="4"/>
  <c r="O11" i="4"/>
  <c r="O6" i="4"/>
  <c r="O8" i="4"/>
  <c r="O9" i="4"/>
  <c r="O14" i="4"/>
  <c r="O22" i="4"/>
  <c r="O18" i="4"/>
  <c r="Q31" i="5"/>
  <c r="O39" i="4"/>
  <c r="O34" i="4"/>
  <c r="O38" i="4"/>
  <c r="O36" i="4"/>
  <c r="I44" i="1"/>
  <c r="O28" i="4"/>
  <c r="O29" i="4"/>
  <c r="O31" i="4"/>
  <c r="Q14" i="5"/>
  <c r="N34" i="6"/>
  <c r="N35" i="6"/>
  <c r="N37" i="6"/>
  <c r="P13" i="7"/>
  <c r="P30" i="7"/>
  <c r="Q39" i="5"/>
  <c r="P29" i="3"/>
  <c r="P34" i="3"/>
  <c r="O16" i="4"/>
  <c r="O17" i="4"/>
  <c r="O19" i="4"/>
  <c r="Q11" i="5"/>
  <c r="Q22" i="5"/>
  <c r="Q30" i="5"/>
  <c r="Q38" i="5"/>
  <c r="N22" i="6"/>
  <c r="N23" i="6"/>
  <c r="N25" i="6"/>
  <c r="P21" i="7"/>
  <c r="Q13" i="5"/>
  <c r="Q28" i="5"/>
  <c r="Q36" i="5"/>
  <c r="N10" i="6"/>
  <c r="N11" i="6"/>
  <c r="N13" i="6"/>
  <c r="P10" i="7"/>
  <c r="P12" i="7"/>
  <c r="P29" i="7"/>
  <c r="N9" i="2"/>
  <c r="N25" i="2"/>
  <c r="N33" i="2"/>
  <c r="P24" i="3"/>
  <c r="P28" i="3"/>
  <c r="O24" i="4"/>
  <c r="O25" i="4"/>
  <c r="O27" i="4"/>
  <c r="Q8" i="5"/>
  <c r="Q17" i="5"/>
  <c r="Q18" i="5"/>
  <c r="Q19" i="5"/>
  <c r="Q21" i="5"/>
  <c r="Q27" i="5"/>
  <c r="Q29" i="5"/>
  <c r="Q35" i="5"/>
  <c r="Q37" i="5"/>
  <c r="N30" i="6"/>
  <c r="N31" i="6"/>
  <c r="N33" i="6"/>
  <c r="P9" i="7"/>
  <c r="P18" i="7"/>
  <c r="P20" i="7"/>
  <c r="P37" i="7"/>
  <c r="Q16" i="5"/>
  <c r="Q26" i="5"/>
  <c r="Q33" i="5"/>
  <c r="N18" i="6"/>
  <c r="P26" i="7"/>
  <c r="P28" i="7"/>
  <c r="O32" i="4"/>
  <c r="O33" i="4"/>
  <c r="O35" i="4"/>
  <c r="Q7" i="5"/>
  <c r="Q24" i="5"/>
  <c r="Q32" i="5"/>
  <c r="N6" i="6"/>
  <c r="N7" i="6"/>
  <c r="N9" i="6"/>
  <c r="P6" i="7"/>
  <c r="P15" i="7"/>
  <c r="P16" i="7"/>
  <c r="P25" i="7"/>
  <c r="P34" i="7"/>
  <c r="P36" i="7"/>
  <c r="P27" i="3"/>
  <c r="P37" i="3"/>
  <c r="O37" i="4"/>
  <c r="Q10" i="5"/>
  <c r="O12" i="4"/>
  <c r="O13" i="4"/>
  <c r="O15" i="4"/>
  <c r="Q25" i="5"/>
  <c r="Q34" i="5"/>
  <c r="N21" i="6"/>
  <c r="P7" i="7"/>
  <c r="O20" i="4"/>
  <c r="O21" i="4"/>
  <c r="O23" i="4"/>
  <c r="Q15" i="5"/>
  <c r="N26" i="6"/>
  <c r="N27" i="6"/>
  <c r="N29" i="6"/>
  <c r="P14" i="7"/>
  <c r="P23" i="7"/>
  <c r="P24" i="7"/>
  <c r="P31" i="7"/>
  <c r="P33" i="7"/>
  <c r="N17" i="2"/>
  <c r="P12" i="3"/>
  <c r="P7" i="3"/>
  <c r="P20" i="3"/>
  <c r="P16" i="3"/>
  <c r="P35" i="3"/>
  <c r="P9" i="3"/>
  <c r="P11" i="3"/>
  <c r="P13" i="3"/>
  <c r="P18" i="3"/>
  <c r="P30" i="3"/>
  <c r="P8" i="3"/>
  <c r="P17" i="3"/>
  <c r="P19" i="3"/>
  <c r="P21" i="3"/>
  <c r="P26" i="3"/>
  <c r="P38" i="3"/>
  <c r="P15" i="3"/>
  <c r="P32" i="3"/>
  <c r="P23" i="3"/>
  <c r="P33" i="3"/>
  <c r="P14" i="3"/>
  <c r="P31" i="3"/>
  <c r="P10" i="3"/>
  <c r="P22" i="3"/>
  <c r="P39" i="3"/>
  <c r="N11" i="2"/>
  <c r="N35" i="2"/>
  <c r="N36" i="2"/>
  <c r="N19" i="2"/>
  <c r="N27" i="2"/>
  <c r="N37" i="2"/>
  <c r="N20" i="2"/>
  <c r="N34" i="2"/>
  <c r="N28" i="2"/>
  <c r="N10" i="2"/>
  <c r="N18" i="2"/>
  <c r="N26" i="2"/>
  <c r="N39" i="2"/>
  <c r="N12" i="2"/>
  <c r="N7" i="2"/>
  <c r="N15" i="2"/>
  <c r="N23" i="2"/>
  <c r="N31" i="2"/>
  <c r="N38" i="2"/>
  <c r="N6" i="2"/>
  <c r="N14" i="2"/>
  <c r="N22" i="2"/>
  <c r="N30" i="2"/>
  <c r="N32" i="2"/>
  <c r="N8" i="2"/>
  <c r="N13" i="2"/>
  <c r="N16" i="2"/>
  <c r="N21" i="2"/>
  <c r="N24" i="2"/>
  <c r="N29" i="2"/>
</calcChain>
</file>

<file path=xl/sharedStrings.xml><?xml version="1.0" encoding="utf-8"?>
<sst xmlns="http://schemas.openxmlformats.org/spreadsheetml/2006/main" count="398" uniqueCount="140">
  <si>
    <t>กลุ่ม</t>
  </si>
  <si>
    <t>ลำดับ</t>
  </si>
  <si>
    <t>รหัสนักศึกษา</t>
  </si>
  <si>
    <t>ชื่อนามสกุล</t>
  </si>
  <si>
    <t>Total ANC</t>
  </si>
  <si>
    <t>Total PP</t>
  </si>
  <si>
    <t>ลงกอง</t>
  </si>
  <si>
    <t>รวม</t>
  </si>
  <si>
    <t>เกรด</t>
  </si>
  <si>
    <t>b1</t>
  </si>
  <si>
    <t>นางสาวปิยะมาศ พงษ์สระพัง</t>
  </si>
  <si>
    <t>นายพีรพัฒน์ เทศสนั่น</t>
  </si>
  <si>
    <t>นางสาวแพรชมพู โกกะพันธ์</t>
  </si>
  <si>
    <t>นางสาวยุวดี ว่องไว</t>
  </si>
  <si>
    <t>นายวรเมธ สีดำ</t>
  </si>
  <si>
    <t>นางสาวศศิธร สุขม่วง</t>
  </si>
  <si>
    <t>นายสิทธิโชค เสียงหวาน</t>
  </si>
  <si>
    <t>นายอัครพนธ์ เจนชัย</t>
  </si>
  <si>
    <t>b2</t>
  </si>
  <si>
    <t>นางสาวพนัชกร จุมจันทร์</t>
  </si>
  <si>
    <t>นางสาวแพรวดาว ยังโนนตาด</t>
  </si>
  <si>
    <t>นางสาวรักษิณา จวนสาง</t>
  </si>
  <si>
    <t>นายวรปรัชญ์ ปัดไธสง</t>
  </si>
  <si>
    <t>นายวรากร ก้อมมะณี</t>
  </si>
  <si>
    <t>นางสาวศศิวรรณ พิมพิลา</t>
  </si>
  <si>
    <t>นางสาวสิริยากร คุณสิงห์</t>
  </si>
  <si>
    <t>นายอนนท์ ขะพินิจ</t>
  </si>
  <si>
    <t>b3</t>
  </si>
  <si>
    <t>นางสาวสุมิตรา เลิศขามป้อม</t>
  </si>
  <si>
    <t>นางสาวอริสา ดำรงเชื้อ</t>
  </si>
  <si>
    <t>นางสาวอริสา จันชาดา</t>
  </si>
  <si>
    <t>นางสาวสิรินยา จันทะคุณ</t>
  </si>
  <si>
    <t>นางสาวพรชิตา บัวสิม</t>
  </si>
  <si>
    <t>นางสาวภรรัช ป้องขันธ์</t>
  </si>
  <si>
    <t>นางสาวรัตนา แก้วอาษา</t>
  </si>
  <si>
    <t>นางสาวศิริประภา จันสนิท</t>
  </si>
  <si>
    <t>นางสาวสิริยุพา ดงประทีป</t>
  </si>
  <si>
    <t>b4</t>
  </si>
  <si>
    <t>นางสาวสุลักษขณา นนธิจันทร์</t>
  </si>
  <si>
    <t>นางสาวพัชราพร ชาลีสูงเนิน</t>
  </si>
  <si>
    <t>นางสาวภูริชญา สีกา</t>
  </si>
  <si>
    <t>นางสาวลลิตา กุลเทียนประดิษฐ์</t>
  </si>
  <si>
    <t>นางสาวศุภลักษณ์ อุปดี</t>
  </si>
  <si>
    <t>นางสาวสิริรัตน์ ดวงเสนา</t>
  </si>
  <si>
    <t>นางสาวสุวัลชณา คนหาญ</t>
  </si>
  <si>
    <t>นางสาวอาทิตยา วิชัยดิษฐ</t>
  </si>
  <si>
    <t>b5</t>
  </si>
  <si>
    <t>นางสาวอัญมณี คำโสภา</t>
  </si>
  <si>
    <t>นางสาวกรรณิการ์ ประกอบแก้ว</t>
  </si>
  <si>
    <t>นางสาวพัณณิตา ประสมทรัพย์</t>
  </si>
  <si>
    <t>นางสาวมนัญชยา กรมเกลียว</t>
  </si>
  <si>
    <t>นางสาววริสรา สายทอง</t>
  </si>
  <si>
    <t>นางสาวศุภิสรา วงศ์สาย</t>
  </si>
  <si>
    <t>นางสาวสิริวิมล คุณสิงห์</t>
  </si>
  <si>
    <t>นางสาวหทัยรัตน์ ตันเวียง</t>
  </si>
  <si>
    <t>นางสาวอาทิตยา ใจสูงเนิน</t>
  </si>
  <si>
    <t>b6</t>
  </si>
  <si>
    <t>นางสาวสุธิดา บุญประเสริฐ</t>
  </si>
  <si>
    <t>นางสาวพิลาวรรณ จันทิมาต</t>
  </si>
  <si>
    <t>นางสาวมลธิญา วิจิตรปัญญา</t>
  </si>
  <si>
    <t>นางสาววีรยา ประทุมทอง</t>
  </si>
  <si>
    <t>นางสาวสาวิตรี เขียวบัว</t>
  </si>
  <si>
    <t>นางสาวสุทัตตา คำพรมมี</t>
  </si>
  <si>
    <t>นางสาวอรทัย ศรีมันตะ</t>
  </si>
  <si>
    <t>นางสาวอุไรวรรณ กองพอด</t>
  </si>
  <si>
    <t>a1</t>
  </si>
  <si>
    <t>นางสาวกนกทิพย์ สีกวาง</t>
  </si>
  <si>
    <t>นายกมลภพ หนูพันธ์</t>
  </si>
  <si>
    <t>นางสาวขวัญเนตร ปาริสาเก</t>
  </si>
  <si>
    <t>นางสาวจิราภรณ์ ภูขาว</t>
  </si>
  <si>
    <t>นางสาวชลธิชา ทองมาก</t>
  </si>
  <si>
    <t>นายนันทวัฒน์ สุพะกะ</t>
  </si>
  <si>
    <t>นายธีรภัทร ทับทิมไสย</t>
  </si>
  <si>
    <t>นายนครินทร์ พ่วงกลาง</t>
  </si>
  <si>
    <t>a2</t>
  </si>
  <si>
    <t>นางสาวดารภา สีดี</t>
  </si>
  <si>
    <t>นายปิยวัฒน์ ตลับแก้ว</t>
  </si>
  <si>
    <t>นางสาวกรณ์วิภา เครือภักดี</t>
  </si>
  <si>
    <t>นายกิตติศักดิ์ ประทุม</t>
  </si>
  <si>
    <t>นางสาวเข็มทิพย์ ดาวช่วย</t>
  </si>
  <si>
    <t>นางสาวจุฑาทิพย์ ชาวนาแปน</t>
  </si>
  <si>
    <t>นายนครินทร์ บุญสม</t>
  </si>
  <si>
    <t>นายนัทนรินทร์ เถียนสูงเนิน</t>
  </si>
  <si>
    <t>a3</t>
  </si>
  <si>
    <t>นางสาวนภาพร ไพรเขียว</t>
  </si>
  <si>
    <t>นางสาวปนัดดา ริกำแง</t>
  </si>
  <si>
    <t>นางสาวกัลญารัตน์ พิมพานิช</t>
  </si>
  <si>
    <t>นางสาวคัชรินทร์ อินทร์จา</t>
  </si>
  <si>
    <t>นางสาวจุฑาลักษณ์ จำปาที</t>
  </si>
  <si>
    <t>นางสาวฐิติมา วงเวียน</t>
  </si>
  <si>
    <t>นางสาวทิวาพร แคน้ำ</t>
  </si>
  <si>
    <t>นางสาวนลินนิภา นุทธนู</t>
  </si>
  <si>
    <t>นางสาวปรีดานันต์ ลือพรม</t>
  </si>
  <si>
    <t>a4</t>
  </si>
  <si>
    <t>นางสาวชลธิชา ปราบพาลา</t>
  </si>
  <si>
    <t>นางสาวเดือนเพ็ญ ไชยโสดา</t>
  </si>
  <si>
    <t>นางสาวกิตติยาภรณ์ วาสุชาติ</t>
  </si>
  <si>
    <t>นางสาวจันทร์โฉม หงษ์ทอง</t>
  </si>
  <si>
    <t>นางสาวชนากานต์ เนียมอ้ม</t>
  </si>
  <si>
    <t>นางสาวณัฐกานต์ ศรีกรินทร์</t>
  </si>
  <si>
    <t>นางสาวธนิตา ธาตุแสง</t>
  </si>
  <si>
    <t>นางสาวเนตรนภา วงศ์ศรีแก้ว</t>
  </si>
  <si>
    <t>a5</t>
  </si>
  <si>
    <t>นางสาวปัญญาพร แสงวงศ์</t>
  </si>
  <si>
    <t>นางสาวเกวลิน เวฬุวนารักษ์</t>
  </si>
  <si>
    <t>นางสาวจิดาภา พิเศษฤทธิ์</t>
  </si>
  <si>
    <t>นางสาวชลดา ผ่อนจรุง</t>
  </si>
  <si>
    <t>นางสาวณัฐตรียา นาใจเย็น</t>
  </si>
  <si>
    <t>นางสาวธัญญารัตน์ แสนศรี</t>
  </si>
  <si>
    <t>นางสาวเบญจวรรณ พั่วพันศรี</t>
  </si>
  <si>
    <t>นางสาวปัญฑิษา วังวิวัฒน์ขจร</t>
  </si>
  <si>
    <t>นางสาวเกศรินทร์ ขอพลกลาง</t>
  </si>
  <si>
    <t>a6</t>
  </si>
  <si>
    <t>นางสาวประภาพร เชิดชู</t>
  </si>
  <si>
    <t>นางสาวนภเกตน์ บำรุงเพชร</t>
  </si>
  <si>
    <t>นางสาวจิตรลดา กันชัยภูมิ</t>
  </si>
  <si>
    <t>นางสาวชลทิชา ศรีกระหวัน</t>
  </si>
  <si>
    <t>นางสาวณัฐธิดา สอนศิริ</t>
  </si>
  <si>
    <t>นางสาวธันยา บุญเกิด</t>
  </si>
  <si>
    <t>นางสาวปนัดดา ไชยทองศรี</t>
  </si>
  <si>
    <t>นางสาวปิยวรรณ ขยันพูด</t>
  </si>
  <si>
    <t>คณะพยาบาลศาสตร์ มหาวิทยาลัยราชภัฏชัยภูมิ</t>
  </si>
  <si>
    <t>ตารางสรุปคะแนน วิชา 2012307 ปฏิบัติการพยาบาลมารดา ทารก และครอบครัว</t>
  </si>
  <si>
    <t>แผนกฝากครรภ์ โรงพยาบาลชุมแพ</t>
  </si>
  <si>
    <t>ชื่อ-สกุล</t>
  </si>
  <si>
    <t>Clinical performance</t>
  </si>
  <si>
    <t>Pre-post conference</t>
  </si>
  <si>
    <t>ประเมินการฝากครรภ์</t>
  </si>
  <si>
    <t>สุขศึกษา</t>
  </si>
  <si>
    <t>case study</t>
  </si>
  <si>
    <t>Total 45</t>
  </si>
  <si>
    <t>แผนกหลังคลอด โรงพยาบาลชุมแพ</t>
  </si>
  <si>
    <t>ประเมินมารดาหลังคลอด</t>
  </si>
  <si>
    <t>ประเมินทารกหลังคลอด</t>
  </si>
  <si>
    <t>แผนกฝากครรภ์ โรงพยาบาลหนองบัวแดง</t>
  </si>
  <si>
    <t>แผนกหลังคลอด โรงพยาบาลหนองบัวแดง</t>
  </si>
  <si>
    <t>แผนกฝากครรภ์ โรงพยาบาลชัยภูมิ</t>
  </si>
  <si>
    <t>แผนกหลังคลอด โรงพยาบาลชัยภูมิ</t>
  </si>
  <si>
    <t>*ลาออก</t>
  </si>
  <si>
    <t>I*ขาดฝึก2 วัน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</si>
</sst>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Tahoma"/>
      <family val="2"/>
      <scheme val="minor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1"/>
      <color theme="1"/>
      <name val="Tahoma"/>
      <family val="2"/>
      <scheme val="minor"/>
    </font>
    <font>
      <sz val="16"/>
      <color rgb="FFFF0000"/>
      <name val="TH SarabunPSK"/>
      <family val="2"/>
    </font>
  </fonts>
  <fills count="1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left" vertical="center"/>
    </xf>
    <xf numFmtId="0" fontId="4" fillId="7" borderId="0" xfId="0" applyFont="1" applyFill="1" applyAlignment="1">
      <alignment horizontal="left"/>
    </xf>
    <xf numFmtId="0" fontId="3" fillId="7" borderId="0" xfId="0" applyFont="1" applyFill="1" applyAlignment="1">
      <alignment horizontal="left" vertical="center"/>
    </xf>
    <xf numFmtId="0" fontId="3" fillId="7" borderId="16" xfId="0" applyFont="1" applyFill="1" applyBorder="1" applyAlignment="1">
      <alignment horizontal="center" vertical="center"/>
    </xf>
    <xf numFmtId="9" fontId="3" fillId="10" borderId="16" xfId="0" applyNumberFormat="1" applyFont="1" applyFill="1" applyBorder="1" applyAlignment="1">
      <alignment horizontal="center" vertical="center"/>
    </xf>
    <xf numFmtId="9" fontId="3" fillId="10" borderId="17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9" fontId="3" fillId="10" borderId="18" xfId="0" applyNumberFormat="1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4" fillId="7" borderId="0" xfId="0" applyFont="1" applyFill="1"/>
    <xf numFmtId="0" fontId="4" fillId="7" borderId="20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center" vertical="center"/>
    </xf>
    <xf numFmtId="0" fontId="4" fillId="10" borderId="21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10" borderId="19" xfId="0" applyFont="1" applyFill="1" applyBorder="1" applyAlignment="1">
      <alignment horizontal="center" vertical="center"/>
    </xf>
    <xf numFmtId="0" fontId="4" fillId="7" borderId="16" xfId="0" applyFont="1" applyFill="1" applyBorder="1"/>
    <xf numFmtId="0" fontId="4" fillId="7" borderId="0" xfId="0" applyFont="1" applyFill="1" applyAlignment="1">
      <alignment horizontal="center" vertical="center"/>
    </xf>
    <xf numFmtId="0" fontId="4" fillId="11" borderId="16" xfId="0" applyFont="1" applyFill="1" applyBorder="1" applyAlignment="1">
      <alignment horizontal="center" vertical="center"/>
    </xf>
    <xf numFmtId="0" fontId="2" fillId="11" borderId="16" xfId="0" applyFont="1" applyFill="1" applyBorder="1" applyAlignment="1">
      <alignment vertical="center"/>
    </xf>
    <xf numFmtId="0" fontId="4" fillId="7" borderId="15" xfId="0" applyFont="1" applyFill="1" applyBorder="1" applyAlignment="1">
      <alignment horizontal="center" vertical="center"/>
    </xf>
    <xf numFmtId="0" fontId="2" fillId="11" borderId="15" xfId="0" applyFont="1" applyFill="1" applyBorder="1" applyAlignment="1">
      <alignment vertical="center"/>
    </xf>
    <xf numFmtId="0" fontId="4" fillId="8" borderId="16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vertical="center"/>
    </xf>
    <xf numFmtId="9" fontId="3" fillId="0" borderId="16" xfId="0" applyNumberFormat="1" applyFont="1" applyBorder="1" applyAlignment="1">
      <alignment horizontal="center" vertical="center"/>
    </xf>
    <xf numFmtId="0" fontId="4" fillId="10" borderId="16" xfId="0" applyFont="1" applyFill="1" applyBorder="1" applyAlignment="1">
      <alignment horizontal="center" vertical="center"/>
    </xf>
    <xf numFmtId="0" fontId="4" fillId="9" borderId="16" xfId="0" applyFont="1" applyFill="1" applyBorder="1"/>
    <xf numFmtId="0" fontId="3" fillId="7" borderId="16" xfId="0" applyFont="1" applyFill="1" applyBorder="1" applyAlignment="1">
      <alignment horizontal="center"/>
    </xf>
    <xf numFmtId="9" fontId="3" fillId="10" borderId="16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7" borderId="17" xfId="0" applyFont="1" applyFill="1" applyBorder="1" applyAlignment="1">
      <alignment horizontal="center" vertical="center"/>
    </xf>
    <xf numFmtId="0" fontId="4" fillId="11" borderId="17" xfId="0" applyFont="1" applyFill="1" applyBorder="1" applyAlignment="1">
      <alignment horizontal="center" vertical="center"/>
    </xf>
    <xf numFmtId="0" fontId="2" fillId="12" borderId="16" xfId="0" applyFont="1" applyFill="1" applyBorder="1" applyAlignment="1">
      <alignment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18" xfId="0" applyFont="1" applyFill="1" applyBorder="1"/>
    <xf numFmtId="0" fontId="4" fillId="8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/>
    </xf>
    <xf numFmtId="0" fontId="4" fillId="0" borderId="0" xfId="0" applyFont="1"/>
    <xf numFmtId="9" fontId="3" fillId="0" borderId="16" xfId="0" applyNumberFormat="1" applyFont="1" applyBorder="1" applyAlignment="1">
      <alignment horizontal="center"/>
    </xf>
    <xf numFmtId="0" fontId="4" fillId="12" borderId="16" xfId="0" applyFont="1" applyFill="1" applyBorder="1" applyAlignment="1">
      <alignment horizontal="center" vertical="center"/>
    </xf>
    <xf numFmtId="0" fontId="0" fillId="9" borderId="16" xfId="0" applyFill="1" applyBorder="1"/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/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5" borderId="16" xfId="0" applyFont="1" applyFill="1" applyBorder="1" applyAlignment="1">
      <alignment vertical="center"/>
    </xf>
    <xf numFmtId="2" fontId="1" fillId="4" borderId="9" xfId="0" applyNumberFormat="1" applyFont="1" applyFill="1" applyBorder="1" applyAlignment="1">
      <alignment horizontal="center" vertical="center"/>
    </xf>
    <xf numFmtId="2" fontId="2" fillId="4" borderId="8" xfId="0" applyNumberFormat="1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/>
    </xf>
    <xf numFmtId="0" fontId="4" fillId="10" borderId="20" xfId="0" applyFont="1" applyFill="1" applyBorder="1" applyAlignment="1">
      <alignment horizontal="center"/>
    </xf>
    <xf numFmtId="0" fontId="4" fillId="10" borderId="21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10" borderId="19" xfId="0" applyFont="1" applyFill="1" applyBorder="1" applyAlignment="1">
      <alignment horizontal="center"/>
    </xf>
    <xf numFmtId="0" fontId="4" fillId="10" borderId="16" xfId="0" applyFont="1" applyFill="1" applyBorder="1" applyAlignment="1">
      <alignment horizontal="center"/>
    </xf>
    <xf numFmtId="0" fontId="4" fillId="9" borderId="16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4" fillId="0" borderId="16" xfId="0" applyFont="1" applyBorder="1" applyAlignment="1">
      <alignment vertical="center"/>
    </xf>
    <xf numFmtId="0" fontId="4" fillId="0" borderId="16" xfId="0" applyFont="1" applyBorder="1"/>
    <xf numFmtId="0" fontId="2" fillId="10" borderId="3" xfId="0" applyFont="1" applyFill="1" applyBorder="1" applyAlignment="1">
      <alignment horizontal="center" vertical="center"/>
    </xf>
    <xf numFmtId="2" fontId="2" fillId="8" borderId="8" xfId="0" applyNumberFormat="1" applyFont="1" applyFill="1" applyBorder="1" applyAlignment="1">
      <alignment horizontal="center" vertical="center"/>
    </xf>
    <xf numFmtId="2" fontId="2" fillId="8" borderId="9" xfId="0" applyNumberFormat="1" applyFont="1" applyFill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14" borderId="9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13" borderId="24" xfId="0" applyFont="1" applyFill="1" applyBorder="1" applyAlignment="1">
      <alignment horizontal="center" vertical="center"/>
    </xf>
    <xf numFmtId="0" fontId="1" fillId="13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/>
    </xf>
    <xf numFmtId="0" fontId="3" fillId="7" borderId="14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/>
    </xf>
    <xf numFmtId="0" fontId="3" fillId="8" borderId="17" xfId="0" applyFont="1" applyFill="1" applyBorder="1" applyAlignment="1">
      <alignment horizontal="center"/>
    </xf>
    <xf numFmtId="0" fontId="3" fillId="8" borderId="18" xfId="0" applyFont="1" applyFill="1" applyBorder="1" applyAlignment="1">
      <alignment horizontal="center"/>
    </xf>
    <xf numFmtId="0" fontId="4" fillId="9" borderId="16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10" borderId="4" xfId="0" applyFont="1" applyFill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FD08F-7301-904B-A2DA-B0E9D960F910}">
  <dimension ref="A1:K102"/>
  <sheetViews>
    <sheetView tabSelected="1" zoomScale="80" zoomScaleNormal="80" workbookViewId="0">
      <selection activeCell="M12" sqref="M12"/>
    </sheetView>
  </sheetViews>
  <sheetFormatPr defaultColWidth="10.77734375" defaultRowHeight="24" x14ac:dyDescent="0.55000000000000004"/>
  <cols>
    <col min="1" max="1" width="6.44140625" style="41" customWidth="1"/>
    <col min="2" max="3" width="10.77734375" style="41"/>
    <col min="4" max="4" width="23.44140625" style="41" customWidth="1"/>
    <col min="5" max="7" width="10.77734375" style="56"/>
    <col min="8" max="8" width="10.77734375" style="64"/>
    <col min="9" max="9" width="10.77734375" style="56"/>
    <col min="10" max="10" width="8.21875" style="56" customWidth="1"/>
    <col min="11" max="16384" width="10.77734375" style="41"/>
  </cols>
  <sheetData>
    <row r="1" spans="1:10" s="48" customFormat="1" ht="24.75" thickBot="1" x14ac:dyDescent="0.6">
      <c r="A1" s="100" t="s">
        <v>0</v>
      </c>
      <c r="B1" s="100" t="s">
        <v>1</v>
      </c>
      <c r="C1" s="100" t="s">
        <v>2</v>
      </c>
      <c r="D1" s="96" t="s">
        <v>3</v>
      </c>
      <c r="E1" s="45" t="s">
        <v>4</v>
      </c>
      <c r="F1" s="46" t="s">
        <v>5</v>
      </c>
      <c r="G1" s="98" t="s">
        <v>6</v>
      </c>
      <c r="H1" s="99"/>
      <c r="I1" s="47" t="s">
        <v>7</v>
      </c>
      <c r="J1" s="91" t="s">
        <v>8</v>
      </c>
    </row>
    <row r="2" spans="1:10" s="48" customFormat="1" ht="24.75" thickBot="1" x14ac:dyDescent="0.6">
      <c r="A2" s="101"/>
      <c r="B2" s="101"/>
      <c r="C2" s="101"/>
      <c r="D2" s="97"/>
      <c r="E2" s="49">
        <v>45</v>
      </c>
      <c r="F2" s="50">
        <v>45</v>
      </c>
      <c r="G2" s="51">
        <v>40</v>
      </c>
      <c r="H2" s="62">
        <v>0.1</v>
      </c>
      <c r="I2" s="51">
        <v>100</v>
      </c>
      <c r="J2" s="92"/>
    </row>
    <row r="3" spans="1:10" ht="24.75" thickBot="1" x14ac:dyDescent="0.6">
      <c r="A3" s="88" t="s">
        <v>9</v>
      </c>
      <c r="B3" s="1">
        <v>1</v>
      </c>
      <c r="C3" s="1">
        <v>651201151</v>
      </c>
      <c r="D3" s="118" t="s">
        <v>10</v>
      </c>
      <c r="E3" s="52">
        <v>38.786543564794336</v>
      </c>
      <c r="F3" s="53">
        <v>35.35295259408111</v>
      </c>
      <c r="G3" s="57">
        <v>37</v>
      </c>
      <c r="H3" s="63">
        <f>10*G3/40</f>
        <v>9.25</v>
      </c>
      <c r="I3" s="54">
        <f>SUM(E3+F3+H3)</f>
        <v>83.389496158875446</v>
      </c>
      <c r="J3" s="55" t="str">
        <f>IF(I3&gt;84.99,"A",IF(I3&gt;79.99,"B+",IF(I3&gt;=74.99,"B",IF(I3&gt;69.99,"C+",IF(I3&gt;=65,"C","E")))))</f>
        <v>B+</v>
      </c>
    </row>
    <row r="4" spans="1:10" ht="24.75" thickBot="1" x14ac:dyDescent="0.6">
      <c r="A4" s="89"/>
      <c r="B4" s="1">
        <v>2</v>
      </c>
      <c r="C4" s="1">
        <v>651201157</v>
      </c>
      <c r="D4" s="118" t="s">
        <v>11</v>
      </c>
      <c r="E4" s="52">
        <v>40.876934984520126</v>
      </c>
      <c r="F4" s="53">
        <v>39.585483649981732</v>
      </c>
      <c r="G4" s="58">
        <v>28.5</v>
      </c>
      <c r="H4" s="63">
        <f t="shared" ref="H4:H67" si="0">10*G4/40</f>
        <v>7.125</v>
      </c>
      <c r="I4" s="54">
        <f t="shared" ref="I4:I67" si="1">SUM(E4+F4+H4)</f>
        <v>87.587418634501859</v>
      </c>
      <c r="J4" s="84" t="str">
        <f t="shared" ref="J4:J67" si="2">IF(I4&gt;84.99,"A",IF(I4&gt;79.99,"B+",IF(I4&gt;=74.99,"B",IF(I4&gt;69.99,"C+",IF(I4&gt;=65,"C","E")))))</f>
        <v>A</v>
      </c>
    </row>
    <row r="5" spans="1:10" ht="24.75" thickBot="1" x14ac:dyDescent="0.6">
      <c r="A5" s="89"/>
      <c r="B5" s="1">
        <v>3</v>
      </c>
      <c r="C5" s="1">
        <v>651201158</v>
      </c>
      <c r="D5" s="118" t="s">
        <v>12</v>
      </c>
      <c r="E5" s="52">
        <v>34.852609464838565</v>
      </c>
      <c r="F5" s="53">
        <v>38.691073712093534</v>
      </c>
      <c r="G5" s="55">
        <v>29</v>
      </c>
      <c r="H5" s="63">
        <f t="shared" si="0"/>
        <v>7.25</v>
      </c>
      <c r="I5" s="54">
        <f t="shared" si="1"/>
        <v>80.793683176932092</v>
      </c>
      <c r="J5" s="55" t="str">
        <f t="shared" si="2"/>
        <v>B+</v>
      </c>
    </row>
    <row r="6" spans="1:10" ht="24.75" thickBot="1" x14ac:dyDescent="0.6">
      <c r="A6" s="89"/>
      <c r="B6" s="1">
        <v>4</v>
      </c>
      <c r="C6" s="1">
        <v>651201164</v>
      </c>
      <c r="D6" s="118" t="s">
        <v>13</v>
      </c>
      <c r="E6" s="52">
        <v>34.970256523662094</v>
      </c>
      <c r="F6" s="53">
        <v>37.637308184143222</v>
      </c>
      <c r="G6" s="55">
        <v>29</v>
      </c>
      <c r="H6" s="63">
        <f t="shared" si="0"/>
        <v>7.25</v>
      </c>
      <c r="I6" s="54">
        <f t="shared" si="1"/>
        <v>79.857564707805324</v>
      </c>
      <c r="J6" s="55" t="str">
        <f t="shared" si="2"/>
        <v>B</v>
      </c>
    </row>
    <row r="7" spans="1:10" ht="24.75" thickBot="1" x14ac:dyDescent="0.6">
      <c r="A7" s="89"/>
      <c r="B7" s="1">
        <v>5</v>
      </c>
      <c r="C7" s="1">
        <v>651201170</v>
      </c>
      <c r="D7" s="118" t="s">
        <v>14</v>
      </c>
      <c r="E7" s="52">
        <v>38.582762052189295</v>
      </c>
      <c r="F7" s="53">
        <v>40.493286445012792</v>
      </c>
      <c r="G7" s="55">
        <v>34</v>
      </c>
      <c r="H7" s="63">
        <f t="shared" si="0"/>
        <v>8.5</v>
      </c>
      <c r="I7" s="54">
        <f t="shared" si="1"/>
        <v>87.576048497202095</v>
      </c>
      <c r="J7" s="84" t="str">
        <f t="shared" si="2"/>
        <v>A</v>
      </c>
    </row>
    <row r="8" spans="1:10" ht="24.75" thickBot="1" x14ac:dyDescent="0.6">
      <c r="A8" s="89"/>
      <c r="B8" s="1">
        <v>6</v>
      </c>
      <c r="C8" s="1">
        <v>651201174</v>
      </c>
      <c r="D8" s="118" t="s">
        <v>15</v>
      </c>
      <c r="E8" s="52">
        <v>34.32629367536488</v>
      </c>
      <c r="F8" s="53">
        <v>36.00920259408111</v>
      </c>
      <c r="G8" s="55">
        <v>34</v>
      </c>
      <c r="H8" s="63">
        <f t="shared" si="0"/>
        <v>8.5</v>
      </c>
      <c r="I8" s="54">
        <f t="shared" si="1"/>
        <v>78.835496269445997</v>
      </c>
      <c r="J8" s="55" t="str">
        <f t="shared" si="2"/>
        <v>B</v>
      </c>
    </row>
    <row r="9" spans="1:10" ht="24.75" thickBot="1" x14ac:dyDescent="0.6">
      <c r="A9" s="89"/>
      <c r="B9" s="1">
        <v>7</v>
      </c>
      <c r="C9" s="1">
        <v>651201180</v>
      </c>
      <c r="D9" s="118" t="s">
        <v>16</v>
      </c>
      <c r="E9" s="52">
        <v>36.740795002211406</v>
      </c>
      <c r="F9" s="53">
        <v>39.200002283522103</v>
      </c>
      <c r="G9" s="55">
        <v>33.5</v>
      </c>
      <c r="H9" s="63">
        <f t="shared" si="0"/>
        <v>8.375</v>
      </c>
      <c r="I9" s="54">
        <f t="shared" si="1"/>
        <v>84.31579728573351</v>
      </c>
      <c r="J9" s="55" t="str">
        <f t="shared" si="2"/>
        <v>B+</v>
      </c>
    </row>
    <row r="10" spans="1:10" ht="24.75" thickBot="1" x14ac:dyDescent="0.6">
      <c r="A10" s="90"/>
      <c r="B10" s="1">
        <v>8</v>
      </c>
      <c r="C10" s="1">
        <v>651201196</v>
      </c>
      <c r="D10" s="118" t="s">
        <v>17</v>
      </c>
      <c r="E10" s="52">
        <v>36.503400044228215</v>
      </c>
      <c r="F10" s="53">
        <v>38.950002283522103</v>
      </c>
      <c r="G10" s="55">
        <v>30</v>
      </c>
      <c r="H10" s="63">
        <f t="shared" si="0"/>
        <v>7.5</v>
      </c>
      <c r="I10" s="54">
        <f t="shared" si="1"/>
        <v>82.953402327750325</v>
      </c>
      <c r="J10" s="55" t="str">
        <f t="shared" si="2"/>
        <v>B+</v>
      </c>
    </row>
    <row r="11" spans="1:10" ht="24.75" thickBot="1" x14ac:dyDescent="0.6">
      <c r="A11" s="93" t="s">
        <v>18</v>
      </c>
      <c r="B11" s="2">
        <v>1</v>
      </c>
      <c r="C11" s="2">
        <v>651201152</v>
      </c>
      <c r="D11" s="119" t="s">
        <v>19</v>
      </c>
      <c r="E11" s="52">
        <v>41.05550641309155</v>
      </c>
      <c r="F11" s="53">
        <v>39.934223145780052</v>
      </c>
      <c r="G11" s="55">
        <v>38.5</v>
      </c>
      <c r="H11" s="63">
        <f t="shared" si="0"/>
        <v>9.625</v>
      </c>
      <c r="I11" s="54">
        <f t="shared" si="1"/>
        <v>90.614729558871602</v>
      </c>
      <c r="J11" s="84" t="str">
        <f t="shared" si="2"/>
        <v>A</v>
      </c>
    </row>
    <row r="12" spans="1:10" ht="24.75" thickBot="1" x14ac:dyDescent="0.6">
      <c r="A12" s="94"/>
      <c r="B12" s="2">
        <v>2</v>
      </c>
      <c r="C12" s="2">
        <v>651201159</v>
      </c>
      <c r="D12" s="119" t="s">
        <v>20</v>
      </c>
      <c r="E12" s="52">
        <v>39.786543564794336</v>
      </c>
      <c r="F12" s="53">
        <v>36.072227804165145</v>
      </c>
      <c r="G12" s="55">
        <v>23</v>
      </c>
      <c r="H12" s="63">
        <f t="shared" si="0"/>
        <v>5.75</v>
      </c>
      <c r="I12" s="54">
        <f t="shared" si="1"/>
        <v>81.608771368959481</v>
      </c>
      <c r="J12" s="55" t="str">
        <f t="shared" si="2"/>
        <v>B+</v>
      </c>
    </row>
    <row r="13" spans="1:10" ht="24.75" thickBot="1" x14ac:dyDescent="0.6">
      <c r="A13" s="94"/>
      <c r="B13" s="2">
        <v>3</v>
      </c>
      <c r="C13" s="2">
        <v>651201165</v>
      </c>
      <c r="D13" s="119" t="s">
        <v>21</v>
      </c>
      <c r="E13" s="52">
        <v>40.082762052189295</v>
      </c>
      <c r="F13" s="53">
        <v>36.072227804165145</v>
      </c>
      <c r="G13" s="55">
        <v>21</v>
      </c>
      <c r="H13" s="63">
        <f t="shared" si="0"/>
        <v>5.25</v>
      </c>
      <c r="I13" s="54">
        <f t="shared" si="1"/>
        <v>81.404989856354433</v>
      </c>
      <c r="J13" s="55" t="str">
        <f t="shared" si="2"/>
        <v>B+</v>
      </c>
    </row>
    <row r="14" spans="1:10" ht="24.75" thickBot="1" x14ac:dyDescent="0.6">
      <c r="A14" s="94"/>
      <c r="B14" s="2">
        <v>4</v>
      </c>
      <c r="C14" s="2">
        <v>651201169</v>
      </c>
      <c r="D14" s="119" t="s">
        <v>22</v>
      </c>
      <c r="E14" s="52">
        <v>37.220256523662094</v>
      </c>
      <c r="F14" s="53">
        <v>36.340084947022284</v>
      </c>
      <c r="G14" s="55">
        <v>32</v>
      </c>
      <c r="H14" s="63">
        <f t="shared" si="0"/>
        <v>8</v>
      </c>
      <c r="I14" s="54">
        <f t="shared" si="1"/>
        <v>81.560341470684378</v>
      </c>
      <c r="J14" s="55" t="str">
        <f t="shared" si="2"/>
        <v>B+</v>
      </c>
    </row>
    <row r="15" spans="1:10" ht="24.75" thickBot="1" x14ac:dyDescent="0.6">
      <c r="A15" s="94"/>
      <c r="B15" s="2">
        <v>5</v>
      </c>
      <c r="C15" s="2">
        <v>651201171</v>
      </c>
      <c r="D15" s="119" t="s">
        <v>23</v>
      </c>
      <c r="E15" s="52">
        <v>38.740795002211406</v>
      </c>
      <c r="F15" s="53">
        <v>34.905496437705516</v>
      </c>
      <c r="G15" s="55">
        <v>24</v>
      </c>
      <c r="H15" s="63">
        <f t="shared" si="0"/>
        <v>6</v>
      </c>
      <c r="I15" s="54">
        <f t="shared" si="1"/>
        <v>79.646291439916922</v>
      </c>
      <c r="J15" s="55" t="str">
        <f t="shared" si="2"/>
        <v>B</v>
      </c>
    </row>
    <row r="16" spans="1:10" ht="24.75" thickBot="1" x14ac:dyDescent="0.6">
      <c r="A16" s="94"/>
      <c r="B16" s="2">
        <v>6</v>
      </c>
      <c r="C16" s="2">
        <v>651201175</v>
      </c>
      <c r="D16" s="119" t="s">
        <v>24</v>
      </c>
      <c r="E16" s="52">
        <v>38.503400044228215</v>
      </c>
      <c r="F16" s="53">
        <v>35.42044208987943</v>
      </c>
      <c r="G16" s="55">
        <v>25.5</v>
      </c>
      <c r="H16" s="63">
        <f t="shared" si="0"/>
        <v>6.375</v>
      </c>
      <c r="I16" s="54">
        <f t="shared" si="1"/>
        <v>80.298842134107645</v>
      </c>
      <c r="J16" s="55" t="str">
        <f t="shared" si="2"/>
        <v>B+</v>
      </c>
    </row>
    <row r="17" spans="1:10" ht="24.75" thickBot="1" x14ac:dyDescent="0.6">
      <c r="A17" s="94"/>
      <c r="B17" s="2">
        <v>7</v>
      </c>
      <c r="C17" s="2">
        <v>651201182</v>
      </c>
      <c r="D17" s="119" t="s">
        <v>25</v>
      </c>
      <c r="E17" s="52">
        <v>36.57629367536488</v>
      </c>
      <c r="F17" s="53">
        <v>34.905496437705516</v>
      </c>
      <c r="G17" s="55">
        <v>32.5</v>
      </c>
      <c r="H17" s="63">
        <f t="shared" si="0"/>
        <v>8.125</v>
      </c>
      <c r="I17" s="54">
        <f t="shared" si="1"/>
        <v>79.606790113070389</v>
      </c>
      <c r="J17" s="55" t="str">
        <f t="shared" si="2"/>
        <v>B</v>
      </c>
    </row>
    <row r="18" spans="1:10" ht="24.75" thickBot="1" x14ac:dyDescent="0.6">
      <c r="A18" s="95"/>
      <c r="B18" s="2">
        <v>8</v>
      </c>
      <c r="C18" s="2">
        <v>651201192</v>
      </c>
      <c r="D18" s="119" t="s">
        <v>26</v>
      </c>
      <c r="E18" s="52">
        <v>41.403250773993804</v>
      </c>
      <c r="F18" s="53">
        <v>40.49381165509682</v>
      </c>
      <c r="G18" s="55">
        <v>34</v>
      </c>
      <c r="H18" s="63">
        <f t="shared" si="0"/>
        <v>8.5</v>
      </c>
      <c r="I18" s="54">
        <f t="shared" si="1"/>
        <v>90.397062429090624</v>
      </c>
      <c r="J18" s="84" t="str">
        <f t="shared" si="2"/>
        <v>A</v>
      </c>
    </row>
    <row r="19" spans="1:10" ht="24.75" thickBot="1" x14ac:dyDescent="0.6">
      <c r="A19" s="88" t="s">
        <v>27</v>
      </c>
      <c r="B19" s="1">
        <v>1</v>
      </c>
      <c r="C19" s="1">
        <v>651201188</v>
      </c>
      <c r="D19" s="118" t="s">
        <v>28</v>
      </c>
      <c r="E19" s="52">
        <v>39.545002211410882</v>
      </c>
      <c r="F19" s="53">
        <v>37.3814578</v>
      </c>
      <c r="G19" s="55">
        <v>24.5</v>
      </c>
      <c r="H19" s="63">
        <f t="shared" si="0"/>
        <v>6.125</v>
      </c>
      <c r="I19" s="54">
        <f t="shared" si="1"/>
        <v>83.051460011410882</v>
      </c>
      <c r="J19" s="55" t="str">
        <f t="shared" si="2"/>
        <v>B+</v>
      </c>
    </row>
    <row r="20" spans="1:10" ht="24.75" thickBot="1" x14ac:dyDescent="0.6">
      <c r="A20" s="89"/>
      <c r="B20" s="1">
        <v>2</v>
      </c>
      <c r="C20" s="1">
        <v>651201195</v>
      </c>
      <c r="D20" s="118" t="s">
        <v>29</v>
      </c>
      <c r="E20" s="52">
        <v>36.113058381247235</v>
      </c>
      <c r="F20" s="53">
        <v>33.063842700000002</v>
      </c>
      <c r="G20" s="55">
        <v>29</v>
      </c>
      <c r="H20" s="63">
        <f t="shared" si="0"/>
        <v>7.25</v>
      </c>
      <c r="I20" s="54">
        <f t="shared" si="1"/>
        <v>76.426901081247237</v>
      </c>
      <c r="J20" s="55" t="str">
        <f t="shared" si="2"/>
        <v>B</v>
      </c>
    </row>
    <row r="21" spans="1:10" ht="24.75" thickBot="1" x14ac:dyDescent="0.6">
      <c r="A21" s="89"/>
      <c r="B21" s="1">
        <v>3</v>
      </c>
      <c r="C21" s="1">
        <v>651201194</v>
      </c>
      <c r="D21" s="118" t="s">
        <v>30</v>
      </c>
      <c r="E21" s="52">
        <v>41.792901371074748</v>
      </c>
      <c r="F21" s="53">
        <v>39.968925800000001</v>
      </c>
      <c r="G21" s="55">
        <v>39</v>
      </c>
      <c r="H21" s="63">
        <f t="shared" si="0"/>
        <v>9.75</v>
      </c>
      <c r="I21" s="54">
        <f t="shared" si="1"/>
        <v>91.511827171074742</v>
      </c>
      <c r="J21" s="84" t="str">
        <f t="shared" si="2"/>
        <v>A</v>
      </c>
    </row>
    <row r="22" spans="1:10" ht="24.75" thickBot="1" x14ac:dyDescent="0.6">
      <c r="A22" s="89"/>
      <c r="B22" s="1">
        <v>4</v>
      </c>
      <c r="C22" s="1">
        <v>651201181</v>
      </c>
      <c r="D22" s="118" t="s">
        <v>31</v>
      </c>
      <c r="E22" s="52">
        <v>36.350453339230427</v>
      </c>
      <c r="F22" s="53">
        <v>36.473849100000002</v>
      </c>
      <c r="G22" s="55">
        <v>15.5</v>
      </c>
      <c r="H22" s="63">
        <f t="shared" si="0"/>
        <v>3.875</v>
      </c>
      <c r="I22" s="54">
        <f t="shared" si="1"/>
        <v>76.699302439230422</v>
      </c>
      <c r="J22" s="55" t="str">
        <f t="shared" si="2"/>
        <v>B</v>
      </c>
    </row>
    <row r="23" spans="1:10" ht="24.75" thickBot="1" x14ac:dyDescent="0.6">
      <c r="A23" s="89"/>
      <c r="B23" s="1">
        <v>5</v>
      </c>
      <c r="C23" s="1">
        <v>651201153</v>
      </c>
      <c r="D23" s="118" t="s">
        <v>32</v>
      </c>
      <c r="E23" s="52">
        <v>38.141475011057054</v>
      </c>
      <c r="F23" s="53">
        <v>33.893734000000002</v>
      </c>
      <c r="G23" s="55">
        <v>30</v>
      </c>
      <c r="H23" s="63">
        <f t="shared" si="0"/>
        <v>7.5</v>
      </c>
      <c r="I23" s="54">
        <f t="shared" si="1"/>
        <v>79.535209011057049</v>
      </c>
      <c r="J23" s="55" t="str">
        <f t="shared" si="2"/>
        <v>B</v>
      </c>
    </row>
    <row r="24" spans="1:10" ht="24.75" thickBot="1" x14ac:dyDescent="0.6">
      <c r="A24" s="89"/>
      <c r="B24" s="1">
        <v>6</v>
      </c>
      <c r="C24" s="1">
        <v>651201160</v>
      </c>
      <c r="D24" s="118" t="s">
        <v>33</v>
      </c>
      <c r="E24" s="52">
        <v>39.939904909332157</v>
      </c>
      <c r="F24" s="53">
        <v>40.034974400000003</v>
      </c>
      <c r="G24" s="55">
        <v>35.5</v>
      </c>
      <c r="H24" s="63">
        <f t="shared" si="0"/>
        <v>8.875</v>
      </c>
      <c r="I24" s="54">
        <f t="shared" si="1"/>
        <v>88.849879309332152</v>
      </c>
      <c r="J24" s="84" t="str">
        <f t="shared" si="2"/>
        <v>A</v>
      </c>
    </row>
    <row r="25" spans="1:10" ht="24.75" thickBot="1" x14ac:dyDescent="0.6">
      <c r="A25" s="89"/>
      <c r="B25" s="1">
        <v>7</v>
      </c>
      <c r="C25" s="1">
        <v>651201166</v>
      </c>
      <c r="D25" s="118" t="s">
        <v>34</v>
      </c>
      <c r="E25" s="52">
        <v>39.463014153029633</v>
      </c>
      <c r="F25" s="53">
        <v>38.311349100000001</v>
      </c>
      <c r="G25" s="55">
        <v>26.5</v>
      </c>
      <c r="H25" s="63">
        <f t="shared" si="0"/>
        <v>6.625</v>
      </c>
      <c r="I25" s="54">
        <f t="shared" si="1"/>
        <v>84.399363253029634</v>
      </c>
      <c r="J25" s="55" t="str">
        <f t="shared" si="2"/>
        <v>B+</v>
      </c>
    </row>
    <row r="26" spans="1:10" ht="24.75" thickBot="1" x14ac:dyDescent="0.6">
      <c r="A26" s="89"/>
      <c r="B26" s="1">
        <v>8</v>
      </c>
      <c r="C26" s="1">
        <v>651201176</v>
      </c>
      <c r="D26" s="118" t="s">
        <v>35</v>
      </c>
      <c r="E26" s="52">
        <v>40.61322423706325</v>
      </c>
      <c r="F26" s="53">
        <v>38.621387499999997</v>
      </c>
      <c r="G26" s="55">
        <v>31.5</v>
      </c>
      <c r="H26" s="63">
        <f t="shared" si="0"/>
        <v>7.875</v>
      </c>
      <c r="I26" s="54">
        <f t="shared" si="1"/>
        <v>87.109611737063247</v>
      </c>
      <c r="J26" s="84" t="str">
        <f t="shared" si="2"/>
        <v>A</v>
      </c>
    </row>
    <row r="27" spans="1:10" ht="24.75" thickBot="1" x14ac:dyDescent="0.6">
      <c r="A27" s="90"/>
      <c r="B27" s="1">
        <v>9</v>
      </c>
      <c r="C27" s="1">
        <v>651201183</v>
      </c>
      <c r="D27" s="118" t="s">
        <v>36</v>
      </c>
      <c r="E27" s="52">
        <v>39.765479876160995</v>
      </c>
      <c r="F27" s="53">
        <v>38.9278932</v>
      </c>
      <c r="G27" s="55">
        <v>34.5</v>
      </c>
      <c r="H27" s="63">
        <f t="shared" si="0"/>
        <v>8.625</v>
      </c>
      <c r="I27" s="54">
        <f t="shared" si="1"/>
        <v>87.318373076160995</v>
      </c>
      <c r="J27" s="84" t="str">
        <f t="shared" si="2"/>
        <v>A</v>
      </c>
    </row>
    <row r="28" spans="1:10" ht="24.75" thickBot="1" x14ac:dyDescent="0.6">
      <c r="A28" s="93" t="s">
        <v>37</v>
      </c>
      <c r="B28" s="2">
        <v>1</v>
      </c>
      <c r="C28" s="2">
        <v>651201189</v>
      </c>
      <c r="D28" s="119" t="s">
        <v>38</v>
      </c>
      <c r="E28" s="52">
        <v>41.146837682441401</v>
      </c>
      <c r="F28" s="53">
        <v>37.0667519</v>
      </c>
      <c r="G28" s="55">
        <v>35</v>
      </c>
      <c r="H28" s="63">
        <f t="shared" si="0"/>
        <v>8.75</v>
      </c>
      <c r="I28" s="54">
        <f t="shared" si="1"/>
        <v>86.963589582441401</v>
      </c>
      <c r="J28" s="84" t="str">
        <f t="shared" si="2"/>
        <v>A</v>
      </c>
    </row>
    <row r="29" spans="1:10" ht="24.75" thickBot="1" x14ac:dyDescent="0.6">
      <c r="A29" s="94"/>
      <c r="B29" s="2">
        <v>2</v>
      </c>
      <c r="C29" s="2">
        <v>651201154</v>
      </c>
      <c r="D29" s="119" t="s">
        <v>39</v>
      </c>
      <c r="E29" s="52">
        <v>38.676194161875273</v>
      </c>
      <c r="F29" s="53">
        <v>35.226566499999997</v>
      </c>
      <c r="G29" s="55">
        <v>20.5</v>
      </c>
      <c r="H29" s="63">
        <f t="shared" si="0"/>
        <v>5.125</v>
      </c>
      <c r="I29" s="54">
        <f t="shared" si="1"/>
        <v>79.027760661875277</v>
      </c>
      <c r="J29" s="55" t="str">
        <f t="shared" si="2"/>
        <v>B</v>
      </c>
    </row>
    <row r="30" spans="1:10" ht="24.75" thickBot="1" x14ac:dyDescent="0.6">
      <c r="A30" s="94"/>
      <c r="B30" s="2">
        <v>3</v>
      </c>
      <c r="C30" s="2">
        <v>651201161</v>
      </c>
      <c r="D30" s="119" t="s">
        <v>40</v>
      </c>
      <c r="E30" s="52">
        <v>36.207596196373281</v>
      </c>
      <c r="F30" s="53">
        <v>36.748849100000001</v>
      </c>
      <c r="G30" s="55">
        <v>28.5</v>
      </c>
      <c r="H30" s="63">
        <f t="shared" si="0"/>
        <v>7.125</v>
      </c>
      <c r="I30" s="54">
        <f t="shared" si="1"/>
        <v>80.081445296373289</v>
      </c>
      <c r="J30" s="55" t="str">
        <f t="shared" si="2"/>
        <v>B+</v>
      </c>
    </row>
    <row r="31" spans="1:10" ht="24.75" thickBot="1" x14ac:dyDescent="0.6">
      <c r="A31" s="94"/>
      <c r="B31" s="2">
        <v>4</v>
      </c>
      <c r="C31" s="2">
        <v>651201167</v>
      </c>
      <c r="D31" s="119" t="s">
        <v>41</v>
      </c>
      <c r="E31" s="52">
        <v>38.267525431225124</v>
      </c>
      <c r="F31" s="53">
        <v>36.655354899999999</v>
      </c>
      <c r="G31" s="55">
        <v>27</v>
      </c>
      <c r="H31" s="63">
        <f t="shared" si="0"/>
        <v>6.75</v>
      </c>
      <c r="I31" s="54">
        <f t="shared" si="1"/>
        <v>81.672880331225116</v>
      </c>
      <c r="J31" s="55" t="str">
        <f t="shared" si="2"/>
        <v>B+</v>
      </c>
    </row>
    <row r="32" spans="1:10" ht="24.75" thickBot="1" x14ac:dyDescent="0.6">
      <c r="A32" s="94"/>
      <c r="B32" s="2">
        <v>5</v>
      </c>
      <c r="C32" s="2">
        <v>651201177</v>
      </c>
      <c r="D32" s="119" t="s">
        <v>42</v>
      </c>
      <c r="E32" s="52">
        <v>40.320157010172494</v>
      </c>
      <c r="F32" s="53">
        <v>38.121387499999997</v>
      </c>
      <c r="G32" s="55">
        <v>33.5</v>
      </c>
      <c r="H32" s="63">
        <f t="shared" si="0"/>
        <v>8.375</v>
      </c>
      <c r="I32" s="54">
        <f t="shared" si="1"/>
        <v>86.816544510172491</v>
      </c>
      <c r="J32" s="84" t="str">
        <f t="shared" si="2"/>
        <v>A</v>
      </c>
    </row>
    <row r="33" spans="1:11" ht="24.75" thickBot="1" x14ac:dyDescent="0.6">
      <c r="A33" s="94"/>
      <c r="B33" s="2">
        <v>6</v>
      </c>
      <c r="C33" s="2">
        <v>651201184</v>
      </c>
      <c r="D33" s="119" t="s">
        <v>43</v>
      </c>
      <c r="E33" s="52">
        <v>39.218100398053963</v>
      </c>
      <c r="F33" s="53">
        <v>38.246387499999997</v>
      </c>
      <c r="G33" s="55">
        <v>37.5</v>
      </c>
      <c r="H33" s="63">
        <f t="shared" si="0"/>
        <v>9.375</v>
      </c>
      <c r="I33" s="54">
        <f t="shared" si="1"/>
        <v>86.83948789805396</v>
      </c>
      <c r="J33" s="84" t="str">
        <f t="shared" si="2"/>
        <v>A</v>
      </c>
    </row>
    <row r="34" spans="1:11" ht="24.75" thickBot="1" x14ac:dyDescent="0.6">
      <c r="A34" s="94"/>
      <c r="B34" s="2">
        <v>7</v>
      </c>
      <c r="C34" s="2">
        <v>651201190</v>
      </c>
      <c r="D34" s="119" t="s">
        <v>44</v>
      </c>
      <c r="E34" s="52">
        <v>38.869582043343655</v>
      </c>
      <c r="F34" s="53">
        <v>37.621643200000001</v>
      </c>
      <c r="G34" s="55">
        <v>30</v>
      </c>
      <c r="H34" s="63">
        <f t="shared" si="0"/>
        <v>7.5</v>
      </c>
      <c r="I34" s="54">
        <f t="shared" si="1"/>
        <v>83.991225243343649</v>
      </c>
      <c r="J34" s="55" t="str">
        <f t="shared" si="2"/>
        <v>B+</v>
      </c>
    </row>
    <row r="35" spans="1:11" ht="24.75" thickBot="1" x14ac:dyDescent="0.6">
      <c r="A35" s="95"/>
      <c r="B35" s="2">
        <v>8</v>
      </c>
      <c r="C35" s="2">
        <v>651201198</v>
      </c>
      <c r="D35" s="119" t="s">
        <v>45</v>
      </c>
      <c r="E35" s="52">
        <v>38.147777532065462</v>
      </c>
      <c r="F35" s="53">
        <v>36.7241049</v>
      </c>
      <c r="G35" s="55">
        <v>34.5</v>
      </c>
      <c r="H35" s="63">
        <f t="shared" si="0"/>
        <v>8.625</v>
      </c>
      <c r="I35" s="54">
        <f t="shared" si="1"/>
        <v>83.496882432065462</v>
      </c>
      <c r="J35" s="55" t="str">
        <f t="shared" si="2"/>
        <v>B+</v>
      </c>
    </row>
    <row r="36" spans="1:11" ht="24.75" thickBot="1" x14ac:dyDescent="0.6">
      <c r="A36" s="88" t="s">
        <v>46</v>
      </c>
      <c r="B36" s="1">
        <v>1</v>
      </c>
      <c r="C36" s="1">
        <v>651201197</v>
      </c>
      <c r="D36" s="118" t="s">
        <v>47</v>
      </c>
      <c r="E36" s="52">
        <v>35.883126934984517</v>
      </c>
      <c r="F36" s="53">
        <v>36.316062294483011</v>
      </c>
      <c r="G36" s="55">
        <v>30.5</v>
      </c>
      <c r="H36" s="63">
        <f t="shared" si="0"/>
        <v>7.625</v>
      </c>
      <c r="I36" s="54">
        <f t="shared" si="1"/>
        <v>79.824189229467521</v>
      </c>
      <c r="J36" s="55" t="str">
        <f t="shared" si="2"/>
        <v>B</v>
      </c>
    </row>
    <row r="37" spans="1:11" ht="24.75" thickBot="1" x14ac:dyDescent="0.6">
      <c r="A37" s="89"/>
      <c r="B37" s="1">
        <v>2</v>
      </c>
      <c r="C37" s="1">
        <v>651201201</v>
      </c>
      <c r="D37" s="118" t="s">
        <v>48</v>
      </c>
      <c r="E37" s="52">
        <v>35.105871295886779</v>
      </c>
      <c r="F37" s="53">
        <v>36.784789459261965</v>
      </c>
      <c r="G37" s="55">
        <v>31</v>
      </c>
      <c r="H37" s="63">
        <f t="shared" si="0"/>
        <v>7.75</v>
      </c>
      <c r="I37" s="54">
        <f t="shared" si="1"/>
        <v>79.640660755148744</v>
      </c>
      <c r="J37" s="55" t="str">
        <f t="shared" si="2"/>
        <v>B</v>
      </c>
    </row>
    <row r="38" spans="1:11" ht="24.75" thickBot="1" x14ac:dyDescent="0.6">
      <c r="A38" s="89"/>
      <c r="B38" s="1">
        <v>3</v>
      </c>
      <c r="C38" s="1">
        <v>651201155</v>
      </c>
      <c r="D38" s="118" t="s">
        <v>49</v>
      </c>
      <c r="E38" s="52">
        <v>36.876879699248121</v>
      </c>
      <c r="F38" s="53">
        <v>37.705631165509679</v>
      </c>
      <c r="G38" s="55">
        <v>33.5</v>
      </c>
      <c r="H38" s="63">
        <f t="shared" si="0"/>
        <v>8.375</v>
      </c>
      <c r="I38" s="54">
        <f t="shared" si="1"/>
        <v>82.957510864757808</v>
      </c>
      <c r="J38" s="55" t="str">
        <f t="shared" si="2"/>
        <v>B+</v>
      </c>
    </row>
    <row r="39" spans="1:11" ht="24.75" thickBot="1" x14ac:dyDescent="0.6">
      <c r="A39" s="89"/>
      <c r="B39" s="80">
        <v>4</v>
      </c>
      <c r="C39" s="80">
        <v>651201162</v>
      </c>
      <c r="D39" s="120" t="s">
        <v>50</v>
      </c>
      <c r="E39" s="52">
        <v>34.288533834586467</v>
      </c>
      <c r="F39" s="53">
        <v>29.375411033978807</v>
      </c>
      <c r="G39" s="55">
        <v>8</v>
      </c>
      <c r="H39" s="63">
        <f t="shared" si="0"/>
        <v>2</v>
      </c>
      <c r="I39" s="54">
        <f t="shared" si="1"/>
        <v>65.663944868565267</v>
      </c>
      <c r="J39" s="65" t="str">
        <f t="shared" si="2"/>
        <v>C</v>
      </c>
      <c r="K39" s="77" t="s">
        <v>139</v>
      </c>
    </row>
    <row r="40" spans="1:11" ht="24.75" thickBot="1" x14ac:dyDescent="0.6">
      <c r="A40" s="89"/>
      <c r="B40" s="1">
        <v>5</v>
      </c>
      <c r="C40" s="1">
        <v>651201172</v>
      </c>
      <c r="D40" s="118" t="s">
        <v>51</v>
      </c>
      <c r="E40" s="52">
        <v>37.938909774436091</v>
      </c>
      <c r="F40" s="53">
        <v>37.246951497990494</v>
      </c>
      <c r="G40" s="55">
        <v>38.5</v>
      </c>
      <c r="H40" s="63">
        <f t="shared" si="0"/>
        <v>9.625</v>
      </c>
      <c r="I40" s="54">
        <f t="shared" si="1"/>
        <v>84.810861272426592</v>
      </c>
      <c r="J40" s="55" t="str">
        <f t="shared" si="2"/>
        <v>B+</v>
      </c>
    </row>
    <row r="41" spans="1:11" ht="24.75" thickBot="1" x14ac:dyDescent="0.6">
      <c r="A41" s="89"/>
      <c r="B41" s="1">
        <v>6</v>
      </c>
      <c r="C41" s="1">
        <v>651201178</v>
      </c>
      <c r="D41" s="118" t="s">
        <v>52</v>
      </c>
      <c r="E41" s="52">
        <v>36.137383900928796</v>
      </c>
      <c r="F41" s="53">
        <v>36.519843807088051</v>
      </c>
      <c r="G41" s="55">
        <v>28.5</v>
      </c>
      <c r="H41" s="63">
        <f t="shared" si="0"/>
        <v>7.125</v>
      </c>
      <c r="I41" s="54">
        <f t="shared" si="1"/>
        <v>79.782227708016848</v>
      </c>
      <c r="J41" s="55" t="str">
        <f t="shared" si="2"/>
        <v>B</v>
      </c>
    </row>
    <row r="42" spans="1:11" ht="24.75" thickBot="1" x14ac:dyDescent="0.6">
      <c r="A42" s="89"/>
      <c r="B42" s="1">
        <v>7</v>
      </c>
      <c r="C42" s="1">
        <v>651201185</v>
      </c>
      <c r="D42" s="118" t="s">
        <v>53</v>
      </c>
      <c r="E42" s="52">
        <v>36.642691287041131</v>
      </c>
      <c r="F42" s="53">
        <v>37.619040007307269</v>
      </c>
      <c r="G42" s="55">
        <v>37</v>
      </c>
      <c r="H42" s="63">
        <f t="shared" si="0"/>
        <v>9.25</v>
      </c>
      <c r="I42" s="54">
        <f t="shared" si="1"/>
        <v>83.511731294348408</v>
      </c>
      <c r="J42" s="55" t="str">
        <f t="shared" si="2"/>
        <v>B+</v>
      </c>
    </row>
    <row r="43" spans="1:11" ht="24.75" thickBot="1" x14ac:dyDescent="0.6">
      <c r="A43" s="89"/>
      <c r="B43" s="1">
        <v>8</v>
      </c>
      <c r="C43" s="1">
        <v>651201191</v>
      </c>
      <c r="D43" s="118" t="s">
        <v>54</v>
      </c>
      <c r="E43" s="52">
        <v>40.537234630694385</v>
      </c>
      <c r="F43" s="53">
        <v>37.653772378516621</v>
      </c>
      <c r="G43" s="55">
        <v>38.5</v>
      </c>
      <c r="H43" s="63">
        <f t="shared" si="0"/>
        <v>9.625</v>
      </c>
      <c r="I43" s="54">
        <f t="shared" si="1"/>
        <v>87.816007009211006</v>
      </c>
      <c r="J43" s="84" t="str">
        <f t="shared" si="2"/>
        <v>A</v>
      </c>
    </row>
    <row r="44" spans="1:11" ht="24.75" thickBot="1" x14ac:dyDescent="0.6">
      <c r="A44" s="90"/>
      <c r="B44" s="1">
        <v>9</v>
      </c>
      <c r="C44" s="1">
        <v>651201199</v>
      </c>
      <c r="D44" s="118" t="s">
        <v>55</v>
      </c>
      <c r="E44" s="52">
        <v>40.243116983635559</v>
      </c>
      <c r="F44" s="53">
        <v>38.73924461088783</v>
      </c>
      <c r="G44" s="55">
        <v>25.5</v>
      </c>
      <c r="H44" s="63">
        <f t="shared" si="0"/>
        <v>6.375</v>
      </c>
      <c r="I44" s="54">
        <f t="shared" si="1"/>
        <v>85.357361594523383</v>
      </c>
      <c r="J44" s="84" t="str">
        <f t="shared" si="2"/>
        <v>A</v>
      </c>
    </row>
    <row r="45" spans="1:11" ht="24.75" thickBot="1" x14ac:dyDescent="0.6">
      <c r="A45" s="93" t="s">
        <v>56</v>
      </c>
      <c r="B45" s="2">
        <v>1</v>
      </c>
      <c r="C45" s="2">
        <v>651201187</v>
      </c>
      <c r="D45" s="119" t="s">
        <v>57</v>
      </c>
      <c r="E45" s="83">
        <v>37</v>
      </c>
      <c r="F45" s="53">
        <v>37.795110979174282</v>
      </c>
      <c r="G45" s="55">
        <v>23</v>
      </c>
      <c r="H45" s="63">
        <f t="shared" si="0"/>
        <v>5.75</v>
      </c>
      <c r="I45" s="54">
        <f t="shared" si="1"/>
        <v>80.545110979174282</v>
      </c>
      <c r="J45" s="55" t="str">
        <f t="shared" si="2"/>
        <v>B+</v>
      </c>
    </row>
    <row r="46" spans="1:11" ht="24.75" thickBot="1" x14ac:dyDescent="0.6">
      <c r="A46" s="94"/>
      <c r="B46" s="2">
        <v>2</v>
      </c>
      <c r="C46" s="2">
        <v>651201156</v>
      </c>
      <c r="D46" s="119" t="s">
        <v>58</v>
      </c>
      <c r="E46" s="83">
        <v>38.241541353383454</v>
      </c>
      <c r="F46" s="53">
        <v>36.754738308366825</v>
      </c>
      <c r="G46" s="55">
        <v>33</v>
      </c>
      <c r="H46" s="63">
        <f t="shared" si="0"/>
        <v>8.25</v>
      </c>
      <c r="I46" s="54">
        <f t="shared" si="1"/>
        <v>83.246279661750279</v>
      </c>
      <c r="J46" s="55" t="str">
        <f t="shared" si="2"/>
        <v>B+</v>
      </c>
    </row>
    <row r="47" spans="1:11" ht="24.75" thickBot="1" x14ac:dyDescent="0.6">
      <c r="A47" s="94"/>
      <c r="B47" s="2">
        <v>3</v>
      </c>
      <c r="C47" s="2">
        <v>651201163</v>
      </c>
      <c r="D47" s="119" t="s">
        <v>59</v>
      </c>
      <c r="E47" s="83">
        <v>35</v>
      </c>
      <c r="F47" s="53">
        <v>38.690331567409572</v>
      </c>
      <c r="G47" s="55">
        <v>27.5</v>
      </c>
      <c r="H47" s="63">
        <f t="shared" si="0"/>
        <v>6.875</v>
      </c>
      <c r="I47" s="54">
        <f t="shared" si="1"/>
        <v>80.565331567409572</v>
      </c>
      <c r="J47" s="55" t="str">
        <f t="shared" si="2"/>
        <v>B+</v>
      </c>
    </row>
    <row r="48" spans="1:11" ht="24.75" thickBot="1" x14ac:dyDescent="0.6">
      <c r="A48" s="94"/>
      <c r="B48" s="2">
        <v>4</v>
      </c>
      <c r="C48" s="2">
        <v>651201173</v>
      </c>
      <c r="D48" s="119" t="s">
        <v>60</v>
      </c>
      <c r="E48" s="83">
        <v>36.51973684210526</v>
      </c>
      <c r="F48" s="53">
        <v>37.524193916697115</v>
      </c>
      <c r="G48" s="55">
        <v>32.5</v>
      </c>
      <c r="H48" s="63">
        <f t="shared" si="0"/>
        <v>8.125</v>
      </c>
      <c r="I48" s="54">
        <f t="shared" si="1"/>
        <v>82.168930758802375</v>
      </c>
      <c r="J48" s="55" t="str">
        <f t="shared" si="2"/>
        <v>B+</v>
      </c>
    </row>
    <row r="49" spans="1:10" ht="24.75" thickBot="1" x14ac:dyDescent="0.6">
      <c r="A49" s="94"/>
      <c r="B49" s="2">
        <v>5</v>
      </c>
      <c r="C49" s="2">
        <v>651201179</v>
      </c>
      <c r="D49" s="119" t="s">
        <v>61</v>
      </c>
      <c r="E49" s="83">
        <v>40.394902697921275</v>
      </c>
      <c r="F49" s="53">
        <v>37.578861435878693</v>
      </c>
      <c r="G49" s="55">
        <v>33</v>
      </c>
      <c r="H49" s="63">
        <f t="shared" si="0"/>
        <v>8.25</v>
      </c>
      <c r="I49" s="54">
        <f t="shared" si="1"/>
        <v>86.223764133799961</v>
      </c>
      <c r="J49" s="84" t="str">
        <f t="shared" si="2"/>
        <v>A</v>
      </c>
    </row>
    <row r="50" spans="1:10" ht="24.75" thickBot="1" x14ac:dyDescent="0.6">
      <c r="A50" s="94"/>
      <c r="B50" s="2">
        <v>6</v>
      </c>
      <c r="C50" s="2">
        <v>651201186</v>
      </c>
      <c r="D50" s="119" t="s">
        <v>62</v>
      </c>
      <c r="E50" s="83">
        <v>37.5</v>
      </c>
      <c r="F50" s="53">
        <v>38.905165327000368</v>
      </c>
      <c r="G50" s="55">
        <v>32.5</v>
      </c>
      <c r="H50" s="63">
        <f t="shared" si="0"/>
        <v>8.125</v>
      </c>
      <c r="I50" s="54">
        <f t="shared" si="1"/>
        <v>84.530165327000361</v>
      </c>
      <c r="J50" s="55" t="str">
        <f t="shared" si="2"/>
        <v>B+</v>
      </c>
    </row>
    <row r="51" spans="1:10" ht="24.75" thickBot="1" x14ac:dyDescent="0.6">
      <c r="A51" s="94"/>
      <c r="B51" s="2">
        <v>7</v>
      </c>
      <c r="C51" s="2">
        <v>651201193</v>
      </c>
      <c r="D51" s="119" t="s">
        <v>63</v>
      </c>
      <c r="E51" s="52">
        <v>37.206766917293237</v>
      </c>
      <c r="F51" s="53">
        <v>36.160577274388018</v>
      </c>
      <c r="G51" s="55">
        <v>21</v>
      </c>
      <c r="H51" s="63">
        <f t="shared" si="0"/>
        <v>5.25</v>
      </c>
      <c r="I51" s="54">
        <f t="shared" si="1"/>
        <v>78.617344191681255</v>
      </c>
      <c r="J51" s="55" t="str">
        <f t="shared" si="2"/>
        <v>B</v>
      </c>
    </row>
    <row r="52" spans="1:10" ht="24.75" thickBot="1" x14ac:dyDescent="0.6">
      <c r="A52" s="95"/>
      <c r="B52" s="2">
        <v>8</v>
      </c>
      <c r="C52" s="2">
        <v>651201200</v>
      </c>
      <c r="D52" s="119" t="s">
        <v>64</v>
      </c>
      <c r="E52" s="52">
        <v>39.777255639097746</v>
      </c>
      <c r="F52" s="53">
        <v>37.891578370478626</v>
      </c>
      <c r="G52" s="55">
        <v>33.5</v>
      </c>
      <c r="H52" s="63">
        <f t="shared" si="0"/>
        <v>8.375</v>
      </c>
      <c r="I52" s="54">
        <f t="shared" si="1"/>
        <v>86.043834009576372</v>
      </c>
      <c r="J52" s="84" t="str">
        <f t="shared" si="2"/>
        <v>A</v>
      </c>
    </row>
    <row r="53" spans="1:10" ht="24.75" thickBot="1" x14ac:dyDescent="0.6">
      <c r="A53" s="88" t="s">
        <v>65</v>
      </c>
      <c r="B53" s="1">
        <v>1</v>
      </c>
      <c r="C53" s="1">
        <v>651201101</v>
      </c>
      <c r="D53" s="118" t="s">
        <v>66</v>
      </c>
      <c r="E53" s="52">
        <v>31.5</v>
      </c>
      <c r="F53" s="53">
        <v>38.662906466934601</v>
      </c>
      <c r="G53" s="55">
        <v>36</v>
      </c>
      <c r="H53" s="63">
        <f t="shared" si="0"/>
        <v>9</v>
      </c>
      <c r="I53" s="54">
        <f t="shared" si="1"/>
        <v>79.162906466934601</v>
      </c>
      <c r="J53" s="55" t="str">
        <f t="shared" si="2"/>
        <v>B</v>
      </c>
    </row>
    <row r="54" spans="1:10" ht="24.75" thickBot="1" x14ac:dyDescent="0.6">
      <c r="A54" s="89"/>
      <c r="B54" s="1">
        <v>2</v>
      </c>
      <c r="C54" s="1">
        <v>651201102</v>
      </c>
      <c r="D54" s="118" t="s">
        <v>67</v>
      </c>
      <c r="E54" s="52">
        <v>39.786543564794336</v>
      </c>
      <c r="F54" s="53">
        <v>37.083908019729634</v>
      </c>
      <c r="G54" s="55">
        <v>27</v>
      </c>
      <c r="H54" s="63">
        <f t="shared" si="0"/>
        <v>6.75</v>
      </c>
      <c r="I54" s="54">
        <f t="shared" si="1"/>
        <v>83.620451584523977</v>
      </c>
      <c r="J54" s="55" t="str">
        <f t="shared" si="2"/>
        <v>B+</v>
      </c>
    </row>
    <row r="55" spans="1:10" ht="24.75" thickBot="1" x14ac:dyDescent="0.6">
      <c r="A55" s="89"/>
      <c r="B55" s="1">
        <v>3</v>
      </c>
      <c r="C55" s="1">
        <v>651201109</v>
      </c>
      <c r="D55" s="118" t="s">
        <v>68</v>
      </c>
      <c r="E55" s="52">
        <v>40.082762052189295</v>
      </c>
      <c r="F55" s="53">
        <v>36.987269364267448</v>
      </c>
      <c r="G55" s="55">
        <v>31.5</v>
      </c>
      <c r="H55" s="63">
        <f t="shared" si="0"/>
        <v>7.875</v>
      </c>
      <c r="I55" s="54">
        <f t="shared" si="1"/>
        <v>84.945031416456743</v>
      </c>
      <c r="J55" s="55" t="str">
        <f t="shared" si="2"/>
        <v>B+</v>
      </c>
    </row>
    <row r="56" spans="1:10" ht="24.75" thickBot="1" x14ac:dyDescent="0.6">
      <c r="A56" s="89"/>
      <c r="B56" s="1">
        <v>4</v>
      </c>
      <c r="C56" s="1">
        <v>651201115</v>
      </c>
      <c r="D56" s="118" t="s">
        <v>69</v>
      </c>
      <c r="E56" s="52">
        <v>37</v>
      </c>
      <c r="F56" s="53">
        <v>38.378767811472414</v>
      </c>
      <c r="G56" s="55">
        <v>35</v>
      </c>
      <c r="H56" s="63">
        <f t="shared" si="0"/>
        <v>8.75</v>
      </c>
      <c r="I56" s="54">
        <f t="shared" si="1"/>
        <v>84.128767811472414</v>
      </c>
      <c r="J56" s="55" t="str">
        <f t="shared" si="2"/>
        <v>B+</v>
      </c>
    </row>
    <row r="57" spans="1:10" ht="24.75" thickBot="1" x14ac:dyDescent="0.6">
      <c r="A57" s="89"/>
      <c r="B57" s="1">
        <v>5</v>
      </c>
      <c r="C57" s="1">
        <v>651201121</v>
      </c>
      <c r="D57" s="118" t="s">
        <v>70</v>
      </c>
      <c r="E57" s="52">
        <v>39.85</v>
      </c>
      <c r="F57" s="53">
        <v>36.896408019729634</v>
      </c>
      <c r="G57" s="55">
        <v>38.5</v>
      </c>
      <c r="H57" s="63">
        <f t="shared" si="0"/>
        <v>9.625</v>
      </c>
      <c r="I57" s="54">
        <f t="shared" si="1"/>
        <v>86.371408019729643</v>
      </c>
      <c r="J57" s="84" t="str">
        <f t="shared" si="2"/>
        <v>A</v>
      </c>
    </row>
    <row r="58" spans="1:10" ht="24.75" thickBot="1" x14ac:dyDescent="0.6">
      <c r="A58" s="89"/>
      <c r="B58" s="1">
        <v>6</v>
      </c>
      <c r="C58" s="1">
        <v>651201140</v>
      </c>
      <c r="D58" s="118" t="s">
        <v>71</v>
      </c>
      <c r="E58" s="52">
        <v>40</v>
      </c>
      <c r="F58" s="53">
        <v>39.99326360979174</v>
      </c>
      <c r="G58" s="55">
        <v>39</v>
      </c>
      <c r="H58" s="63">
        <f t="shared" si="0"/>
        <v>9.75</v>
      </c>
      <c r="I58" s="54">
        <f t="shared" si="1"/>
        <v>89.74326360979174</v>
      </c>
      <c r="J58" s="84" t="str">
        <f t="shared" si="2"/>
        <v>A</v>
      </c>
    </row>
    <row r="59" spans="1:10" ht="24.75" thickBot="1" x14ac:dyDescent="0.6">
      <c r="A59" s="89"/>
      <c r="B59" s="1">
        <v>7</v>
      </c>
      <c r="C59" s="1">
        <v>651201133</v>
      </c>
      <c r="D59" s="118" t="s">
        <v>72</v>
      </c>
      <c r="E59" s="52">
        <v>38.503400044228215</v>
      </c>
      <c r="F59" s="53">
        <v>36.022983649981732</v>
      </c>
      <c r="G59" s="55">
        <v>33</v>
      </c>
      <c r="H59" s="63">
        <f t="shared" si="0"/>
        <v>8.25</v>
      </c>
      <c r="I59" s="54">
        <f t="shared" si="1"/>
        <v>82.776383694209954</v>
      </c>
      <c r="J59" s="55" t="str">
        <f t="shared" si="2"/>
        <v>B+</v>
      </c>
    </row>
    <row r="60" spans="1:10" ht="24.75" thickBot="1" x14ac:dyDescent="0.6">
      <c r="A60" s="90"/>
      <c r="B60" s="1">
        <v>8</v>
      </c>
      <c r="C60" s="1">
        <v>651201135</v>
      </c>
      <c r="D60" s="118" t="s">
        <v>73</v>
      </c>
      <c r="E60" s="52">
        <v>35</v>
      </c>
      <c r="F60" s="53">
        <v>34.755126507124587</v>
      </c>
      <c r="G60" s="55">
        <v>37.5</v>
      </c>
      <c r="H60" s="63">
        <f t="shared" si="0"/>
        <v>9.375</v>
      </c>
      <c r="I60" s="54">
        <f t="shared" si="1"/>
        <v>79.130126507124587</v>
      </c>
      <c r="J60" s="55" t="str">
        <f t="shared" si="2"/>
        <v>B</v>
      </c>
    </row>
    <row r="61" spans="1:10" ht="24.75" thickBot="1" x14ac:dyDescent="0.6">
      <c r="A61" s="85" t="s">
        <v>74</v>
      </c>
      <c r="B61" s="3">
        <v>1</v>
      </c>
      <c r="C61" s="3">
        <v>651201127</v>
      </c>
      <c r="D61" s="121" t="s">
        <v>75</v>
      </c>
      <c r="E61" s="52">
        <v>38.964009287925698</v>
      </c>
      <c r="F61" s="53">
        <v>35.771761965655827</v>
      </c>
      <c r="G61" s="55">
        <v>34</v>
      </c>
      <c r="H61" s="63">
        <f t="shared" si="0"/>
        <v>8.5</v>
      </c>
      <c r="I61" s="54">
        <f t="shared" si="1"/>
        <v>83.235771253581532</v>
      </c>
      <c r="J61" s="55" t="str">
        <f t="shared" si="2"/>
        <v>B+</v>
      </c>
    </row>
    <row r="62" spans="1:10" ht="24.75" thickBot="1" x14ac:dyDescent="0.6">
      <c r="A62" s="86"/>
      <c r="B62" s="3">
        <v>2</v>
      </c>
      <c r="C62" s="3">
        <v>651201150</v>
      </c>
      <c r="D62" s="121" t="s">
        <v>76</v>
      </c>
      <c r="E62" s="52">
        <v>38.857972136222912</v>
      </c>
      <c r="F62" s="53">
        <v>35.623652721958351</v>
      </c>
      <c r="G62" s="55">
        <v>30</v>
      </c>
      <c r="H62" s="63">
        <f t="shared" si="0"/>
        <v>7.5</v>
      </c>
      <c r="I62" s="54">
        <f t="shared" si="1"/>
        <v>81.981624858181263</v>
      </c>
      <c r="J62" s="55" t="str">
        <f t="shared" si="2"/>
        <v>B+</v>
      </c>
    </row>
    <row r="63" spans="1:10" ht="24.75" thickBot="1" x14ac:dyDescent="0.6">
      <c r="A63" s="86"/>
      <c r="B63" s="3">
        <v>3</v>
      </c>
      <c r="C63" s="3">
        <v>651201103</v>
      </c>
      <c r="D63" s="121" t="s">
        <v>77</v>
      </c>
      <c r="E63" s="52">
        <v>37.667790800530739</v>
      </c>
      <c r="F63" s="53">
        <v>37.785919802703688</v>
      </c>
      <c r="G63" s="55">
        <v>38</v>
      </c>
      <c r="H63" s="63">
        <f t="shared" si="0"/>
        <v>9.5</v>
      </c>
      <c r="I63" s="54">
        <f t="shared" si="1"/>
        <v>84.953710603234427</v>
      </c>
      <c r="J63" s="55" t="str">
        <f t="shared" si="2"/>
        <v>B+</v>
      </c>
    </row>
    <row r="64" spans="1:10" ht="24.75" thickBot="1" x14ac:dyDescent="0.6">
      <c r="A64" s="86"/>
      <c r="B64" s="3">
        <v>4</v>
      </c>
      <c r="C64" s="3">
        <v>651201106</v>
      </c>
      <c r="D64" s="121" t="s">
        <v>78</v>
      </c>
      <c r="E64" s="52">
        <v>39.841220698805841</v>
      </c>
      <c r="F64" s="53">
        <v>37.684029046401172</v>
      </c>
      <c r="G64" s="55">
        <v>32.5</v>
      </c>
      <c r="H64" s="63">
        <f t="shared" si="0"/>
        <v>8.125</v>
      </c>
      <c r="I64" s="54">
        <f t="shared" si="1"/>
        <v>85.65024974520702</v>
      </c>
      <c r="J64" s="84" t="str">
        <f t="shared" si="2"/>
        <v>A</v>
      </c>
    </row>
    <row r="65" spans="1:11" ht="24.75" thickBot="1" x14ac:dyDescent="0.6">
      <c r="A65" s="86"/>
      <c r="B65" s="3">
        <v>5</v>
      </c>
      <c r="C65" s="3">
        <v>651201110</v>
      </c>
      <c r="D65" s="121" t="s">
        <v>79</v>
      </c>
      <c r="E65" s="52">
        <v>37.524933657673593</v>
      </c>
      <c r="F65" s="53">
        <v>38.925865454877602</v>
      </c>
      <c r="G65" s="55">
        <v>34</v>
      </c>
      <c r="H65" s="63">
        <f t="shared" si="0"/>
        <v>8.5</v>
      </c>
      <c r="I65" s="54">
        <f t="shared" si="1"/>
        <v>84.950799112551195</v>
      </c>
      <c r="J65" s="55" t="str">
        <f t="shared" si="2"/>
        <v>B+</v>
      </c>
    </row>
    <row r="66" spans="1:11" ht="24.75" thickBot="1" x14ac:dyDescent="0.6">
      <c r="A66" s="86"/>
      <c r="B66" s="3">
        <v>6</v>
      </c>
      <c r="C66" s="3">
        <v>651201116</v>
      </c>
      <c r="D66" s="121" t="s">
        <v>80</v>
      </c>
      <c r="E66" s="52">
        <v>35.874170720919949</v>
      </c>
      <c r="F66" s="53">
        <v>37.684029046401172</v>
      </c>
      <c r="G66" s="55">
        <v>37</v>
      </c>
      <c r="H66" s="63">
        <f t="shared" si="0"/>
        <v>9.25</v>
      </c>
      <c r="I66" s="54">
        <f t="shared" si="1"/>
        <v>82.808199767321128</v>
      </c>
      <c r="J66" s="55" t="str">
        <f t="shared" si="2"/>
        <v>B+</v>
      </c>
    </row>
    <row r="67" spans="1:11" ht="24.75" thickBot="1" x14ac:dyDescent="0.6">
      <c r="A67" s="86"/>
      <c r="B67" s="3">
        <v>7</v>
      </c>
      <c r="C67" s="3">
        <v>651201134</v>
      </c>
      <c r="D67" s="121" t="s">
        <v>81</v>
      </c>
      <c r="E67" s="52">
        <v>41.206822202565235</v>
      </c>
      <c r="F67" s="53">
        <v>39.190046127146509</v>
      </c>
      <c r="G67" s="55">
        <v>34.5</v>
      </c>
      <c r="H67" s="63">
        <f t="shared" si="0"/>
        <v>8.625</v>
      </c>
      <c r="I67" s="54">
        <f t="shared" si="1"/>
        <v>89.021868329711737</v>
      </c>
      <c r="J67" s="84" t="str">
        <f t="shared" si="2"/>
        <v>A</v>
      </c>
    </row>
    <row r="68" spans="1:11" ht="24.75" thickBot="1" x14ac:dyDescent="0.6">
      <c r="A68" s="87"/>
      <c r="B68" s="3">
        <v>8</v>
      </c>
      <c r="C68" s="3">
        <v>651201139</v>
      </c>
      <c r="D68" s="121" t="s">
        <v>82</v>
      </c>
      <c r="E68" s="52">
        <v>39.134287925696597</v>
      </c>
      <c r="F68" s="53">
        <v>37.952651169163317</v>
      </c>
      <c r="G68" s="55">
        <v>29.5</v>
      </c>
      <c r="H68" s="63">
        <f t="shared" ref="H68:H102" si="3">10*G68/40</f>
        <v>7.375</v>
      </c>
      <c r="I68" s="54">
        <f t="shared" ref="I68:I102" si="4">SUM(E68+F68+H68)</f>
        <v>84.461939094859915</v>
      </c>
      <c r="J68" s="55" t="str">
        <f t="shared" ref="J68:J102" si="5">IF(I68&gt;84.99,"A",IF(I68&gt;79.99,"B+",IF(I68&gt;=74.99,"B",IF(I68&gt;69.99,"C+",IF(I68&gt;=65,"C","E")))))</f>
        <v>B+</v>
      </c>
    </row>
    <row r="69" spans="1:11" ht="24.75" thickBot="1" x14ac:dyDescent="0.6">
      <c r="A69" s="88" t="s">
        <v>83</v>
      </c>
      <c r="B69" s="1">
        <v>1</v>
      </c>
      <c r="C69" s="1">
        <v>651201137</v>
      </c>
      <c r="D69" s="118" t="s">
        <v>84</v>
      </c>
      <c r="E69" s="52">
        <v>41.740822644847412</v>
      </c>
      <c r="F69" s="53">
        <v>40.001689806357334</v>
      </c>
      <c r="G69" s="55">
        <v>34.5</v>
      </c>
      <c r="H69" s="63">
        <f t="shared" si="3"/>
        <v>8.625</v>
      </c>
      <c r="I69" s="54">
        <f t="shared" si="4"/>
        <v>90.367512451204746</v>
      </c>
      <c r="J69" s="84" t="str">
        <f t="shared" si="5"/>
        <v>A</v>
      </c>
    </row>
    <row r="70" spans="1:11" ht="24.75" thickBot="1" x14ac:dyDescent="0.6">
      <c r="A70" s="89"/>
      <c r="B70" s="1">
        <v>2</v>
      </c>
      <c r="C70" s="1">
        <v>651201144</v>
      </c>
      <c r="D70" s="118" t="s">
        <v>85</v>
      </c>
      <c r="E70" s="52">
        <v>40.746682883679789</v>
      </c>
      <c r="F70" s="53">
        <v>37.386782974059187</v>
      </c>
      <c r="G70" s="55">
        <v>27.5</v>
      </c>
      <c r="H70" s="63">
        <f t="shared" si="3"/>
        <v>6.875</v>
      </c>
      <c r="I70" s="54">
        <f t="shared" si="4"/>
        <v>85.008465857738969</v>
      </c>
      <c r="J70" s="84" t="str">
        <f t="shared" si="5"/>
        <v>A</v>
      </c>
    </row>
    <row r="71" spans="1:11" ht="24.75" thickBot="1" x14ac:dyDescent="0.6">
      <c r="A71" s="89"/>
      <c r="B71" s="1">
        <v>3</v>
      </c>
      <c r="C71" s="1">
        <v>651201104</v>
      </c>
      <c r="D71" s="118" t="s">
        <v>86</v>
      </c>
      <c r="E71" s="52">
        <v>42.547213622291018</v>
      </c>
      <c r="F71" s="53">
        <v>36.059885367190354</v>
      </c>
      <c r="G71" s="55">
        <v>34.5</v>
      </c>
      <c r="H71" s="63">
        <f t="shared" si="3"/>
        <v>8.625</v>
      </c>
      <c r="I71" s="54">
        <f t="shared" si="4"/>
        <v>87.232098989481372</v>
      </c>
      <c r="J71" s="84" t="str">
        <f t="shared" si="5"/>
        <v>A</v>
      </c>
    </row>
    <row r="72" spans="1:11" ht="24.75" thickBot="1" x14ac:dyDescent="0.6">
      <c r="A72" s="89"/>
      <c r="B72" s="1">
        <v>4</v>
      </c>
      <c r="C72" s="1">
        <v>651201111</v>
      </c>
      <c r="D72" s="118" t="s">
        <v>87</v>
      </c>
      <c r="E72" s="52">
        <v>38.467160548429902</v>
      </c>
      <c r="F72" s="53">
        <v>34.170487760321521</v>
      </c>
      <c r="G72" s="55">
        <v>26</v>
      </c>
      <c r="H72" s="63">
        <f t="shared" si="3"/>
        <v>6.5</v>
      </c>
      <c r="I72" s="54">
        <f t="shared" si="4"/>
        <v>79.137648308751423</v>
      </c>
      <c r="J72" s="55" t="str">
        <f t="shared" si="5"/>
        <v>B</v>
      </c>
    </row>
    <row r="73" spans="1:11" ht="24.75" thickBot="1" x14ac:dyDescent="0.6">
      <c r="A73" s="89"/>
      <c r="B73" s="1">
        <v>5</v>
      </c>
      <c r="C73" s="1">
        <v>651201117</v>
      </c>
      <c r="D73" s="118" t="s">
        <v>88</v>
      </c>
      <c r="E73" s="52">
        <v>40.562804068996023</v>
      </c>
      <c r="F73" s="53">
        <v>34.401100657654368</v>
      </c>
      <c r="G73" s="55">
        <v>33.5</v>
      </c>
      <c r="H73" s="63">
        <f t="shared" si="3"/>
        <v>8.375</v>
      </c>
      <c r="I73" s="54">
        <f t="shared" si="4"/>
        <v>83.338904726650384</v>
      </c>
      <c r="J73" s="55" t="str">
        <f t="shared" si="5"/>
        <v>B+</v>
      </c>
    </row>
    <row r="74" spans="1:11" ht="24.75" thickBot="1" x14ac:dyDescent="0.6">
      <c r="A74" s="89"/>
      <c r="B74" s="1">
        <v>6</v>
      </c>
      <c r="C74" s="1">
        <v>651201123</v>
      </c>
      <c r="D74" s="118" t="s">
        <v>89</v>
      </c>
      <c r="E74" s="52">
        <v>40.350619195046441</v>
      </c>
      <c r="F74" s="53">
        <v>33.267172086225791</v>
      </c>
      <c r="G74" s="55">
        <v>33.5</v>
      </c>
      <c r="H74" s="63">
        <f t="shared" si="3"/>
        <v>8.375</v>
      </c>
      <c r="I74" s="54">
        <f t="shared" si="4"/>
        <v>81.992791281272233</v>
      </c>
      <c r="J74" s="55" t="str">
        <f t="shared" si="5"/>
        <v>B+</v>
      </c>
    </row>
    <row r="75" spans="1:11" ht="24.75" thickBot="1" x14ac:dyDescent="0.6">
      <c r="A75" s="89"/>
      <c r="B75" s="1">
        <v>7</v>
      </c>
      <c r="C75" s="1">
        <v>651201129</v>
      </c>
      <c r="D75" s="118" t="s">
        <v>90</v>
      </c>
      <c r="E75" s="52">
        <v>36.846362229102169</v>
      </c>
      <c r="F75" s="53">
        <v>32.525712458896599</v>
      </c>
      <c r="G75" s="55">
        <v>34.5</v>
      </c>
      <c r="H75" s="63">
        <f t="shared" si="3"/>
        <v>8.625</v>
      </c>
      <c r="I75" s="54">
        <f t="shared" si="4"/>
        <v>77.997074687998776</v>
      </c>
      <c r="J75" s="55" t="str">
        <f t="shared" si="5"/>
        <v>B</v>
      </c>
    </row>
    <row r="76" spans="1:11" ht="24.75" thickBot="1" x14ac:dyDescent="0.6">
      <c r="A76" s="89"/>
      <c r="B76" s="1">
        <v>8</v>
      </c>
      <c r="C76" s="1">
        <v>651201138</v>
      </c>
      <c r="D76" s="122" t="s">
        <v>91</v>
      </c>
      <c r="E76" s="52">
        <v>0</v>
      </c>
      <c r="F76" s="53">
        <v>0</v>
      </c>
      <c r="G76" s="55">
        <v>0</v>
      </c>
      <c r="H76" s="63">
        <f t="shared" si="3"/>
        <v>0</v>
      </c>
      <c r="I76" s="54">
        <f t="shared" si="4"/>
        <v>0</v>
      </c>
      <c r="J76" s="65" t="str">
        <f t="shared" si="5"/>
        <v>E</v>
      </c>
      <c r="K76" s="41" t="s">
        <v>138</v>
      </c>
    </row>
    <row r="77" spans="1:11" ht="24.75" thickBot="1" x14ac:dyDescent="0.6">
      <c r="A77" s="90"/>
      <c r="B77" s="1">
        <v>9</v>
      </c>
      <c r="C77" s="1">
        <v>651201146</v>
      </c>
      <c r="D77" s="118" t="s">
        <v>92</v>
      </c>
      <c r="E77" s="52">
        <v>38.609630694383014</v>
      </c>
      <c r="F77" s="53">
        <v>34.861321702594083</v>
      </c>
      <c r="G77" s="55">
        <v>26</v>
      </c>
      <c r="H77" s="63">
        <f t="shared" si="3"/>
        <v>6.5</v>
      </c>
      <c r="I77" s="54">
        <f t="shared" si="4"/>
        <v>79.970952396977097</v>
      </c>
      <c r="J77" s="55" t="str">
        <f t="shared" si="5"/>
        <v>B</v>
      </c>
    </row>
    <row r="78" spans="1:11" ht="24.75" thickBot="1" x14ac:dyDescent="0.6">
      <c r="A78" s="85" t="s">
        <v>93</v>
      </c>
      <c r="B78" s="3">
        <v>1</v>
      </c>
      <c r="C78" s="3">
        <v>651201122</v>
      </c>
      <c r="D78" s="121" t="s">
        <v>94</v>
      </c>
      <c r="E78" s="52">
        <v>37.689379699248121</v>
      </c>
      <c r="F78" s="53">
        <v>35.47064532334673</v>
      </c>
      <c r="G78" s="55">
        <v>35.5</v>
      </c>
      <c r="H78" s="63">
        <f t="shared" si="3"/>
        <v>8.875</v>
      </c>
      <c r="I78" s="54">
        <f t="shared" si="4"/>
        <v>82.035025022594851</v>
      </c>
      <c r="J78" s="55" t="str">
        <f t="shared" si="5"/>
        <v>B+</v>
      </c>
    </row>
    <row r="79" spans="1:11" ht="24.75" thickBot="1" x14ac:dyDescent="0.6">
      <c r="A79" s="86"/>
      <c r="B79" s="3">
        <v>2</v>
      </c>
      <c r="C79" s="3">
        <v>651201128</v>
      </c>
      <c r="D79" s="121" t="s">
        <v>95</v>
      </c>
      <c r="E79" s="52">
        <v>40.537234630694385</v>
      </c>
      <c r="F79" s="53">
        <v>40.547097643405188</v>
      </c>
      <c r="G79" s="55">
        <v>33.5</v>
      </c>
      <c r="H79" s="63">
        <f t="shared" si="3"/>
        <v>8.375</v>
      </c>
      <c r="I79" s="54">
        <f t="shared" si="4"/>
        <v>89.45933227409958</v>
      </c>
      <c r="J79" s="84" t="str">
        <f t="shared" si="5"/>
        <v>A</v>
      </c>
    </row>
    <row r="80" spans="1:11" ht="24.75" thickBot="1" x14ac:dyDescent="0.6">
      <c r="A80" s="86"/>
      <c r="B80" s="3">
        <v>3</v>
      </c>
      <c r="C80" s="3">
        <v>651201105</v>
      </c>
      <c r="D80" s="121" t="s">
        <v>96</v>
      </c>
      <c r="E80" s="52">
        <v>37.437804068996016</v>
      </c>
      <c r="F80" s="53">
        <v>35.671321245889658</v>
      </c>
      <c r="G80" s="55">
        <v>33</v>
      </c>
      <c r="H80" s="63">
        <f t="shared" si="3"/>
        <v>8.25</v>
      </c>
      <c r="I80" s="54">
        <f t="shared" si="4"/>
        <v>81.359125314885674</v>
      </c>
      <c r="J80" s="55" t="str">
        <f t="shared" si="5"/>
        <v>B+</v>
      </c>
    </row>
    <row r="81" spans="1:10" ht="24.75" thickBot="1" x14ac:dyDescent="0.6">
      <c r="A81" s="86"/>
      <c r="B81" s="3">
        <v>4</v>
      </c>
      <c r="C81" s="3">
        <v>651201112</v>
      </c>
      <c r="D81" s="121" t="s">
        <v>97</v>
      </c>
      <c r="E81" s="52">
        <v>38.843376824413973</v>
      </c>
      <c r="F81" s="53">
        <v>31.119485294117645</v>
      </c>
      <c r="G81" s="55">
        <v>33.5</v>
      </c>
      <c r="H81" s="63">
        <f t="shared" si="3"/>
        <v>8.375</v>
      </c>
      <c r="I81" s="54">
        <f t="shared" si="4"/>
        <v>78.337862118531618</v>
      </c>
      <c r="J81" s="55" t="str">
        <f t="shared" si="5"/>
        <v>B</v>
      </c>
    </row>
    <row r="82" spans="1:10" ht="24.75" thickBot="1" x14ac:dyDescent="0.6">
      <c r="A82" s="86"/>
      <c r="B82" s="3">
        <v>5</v>
      </c>
      <c r="C82" s="3">
        <v>651201118</v>
      </c>
      <c r="D82" s="121" t="s">
        <v>98</v>
      </c>
      <c r="E82" s="52">
        <v>39.261388766032731</v>
      </c>
      <c r="F82" s="53">
        <v>34.128973328461818</v>
      </c>
      <c r="G82" s="55">
        <v>27.5</v>
      </c>
      <c r="H82" s="63">
        <f t="shared" si="3"/>
        <v>6.875</v>
      </c>
      <c r="I82" s="54">
        <f t="shared" si="4"/>
        <v>80.265362094494549</v>
      </c>
      <c r="J82" s="55" t="str">
        <f t="shared" si="5"/>
        <v>B+</v>
      </c>
    </row>
    <row r="83" spans="1:10" ht="24.75" thickBot="1" x14ac:dyDescent="0.6">
      <c r="A83" s="86"/>
      <c r="B83" s="3">
        <v>6</v>
      </c>
      <c r="C83" s="3">
        <v>651201124</v>
      </c>
      <c r="D83" s="121" t="s">
        <v>99</v>
      </c>
      <c r="E83" s="52">
        <v>37.29074524546661</v>
      </c>
      <c r="F83" s="53">
        <v>29.702536993058089</v>
      </c>
      <c r="G83" s="55">
        <v>33.5</v>
      </c>
      <c r="H83" s="63">
        <f t="shared" si="3"/>
        <v>8.375</v>
      </c>
      <c r="I83" s="54">
        <f t="shared" si="4"/>
        <v>75.368282238524699</v>
      </c>
      <c r="J83" s="55" t="str">
        <f t="shared" si="5"/>
        <v>B</v>
      </c>
    </row>
    <row r="84" spans="1:10" ht="24.75" thickBot="1" x14ac:dyDescent="0.6">
      <c r="A84" s="86"/>
      <c r="B84" s="3">
        <v>7</v>
      </c>
      <c r="C84" s="3">
        <v>651201130</v>
      </c>
      <c r="D84" s="121" t="s">
        <v>100</v>
      </c>
      <c r="E84" s="52">
        <v>39.814020344980101</v>
      </c>
      <c r="F84" s="53">
        <v>34.19473876507125</v>
      </c>
      <c r="G84" s="55">
        <v>31</v>
      </c>
      <c r="H84" s="63">
        <f t="shared" si="3"/>
        <v>7.75</v>
      </c>
      <c r="I84" s="54">
        <f t="shared" si="4"/>
        <v>81.758759110051358</v>
      </c>
      <c r="J84" s="55" t="str">
        <f t="shared" si="5"/>
        <v>B+</v>
      </c>
    </row>
    <row r="85" spans="1:10" ht="24.75" thickBot="1" x14ac:dyDescent="0.6">
      <c r="A85" s="87"/>
      <c r="B85" s="3">
        <v>8</v>
      </c>
      <c r="C85" s="3">
        <v>651201141</v>
      </c>
      <c r="D85" s="121" t="s">
        <v>101</v>
      </c>
      <c r="E85" s="52">
        <v>38.324358690844761</v>
      </c>
      <c r="F85" s="53">
        <v>37.204272469857507</v>
      </c>
      <c r="G85" s="55">
        <v>34</v>
      </c>
      <c r="H85" s="63">
        <f t="shared" si="3"/>
        <v>8.5</v>
      </c>
      <c r="I85" s="54">
        <f t="shared" si="4"/>
        <v>84.028631160702275</v>
      </c>
      <c r="J85" s="55" t="str">
        <f t="shared" si="5"/>
        <v>B+</v>
      </c>
    </row>
    <row r="86" spans="1:10" ht="24.75" thickBot="1" x14ac:dyDescent="0.6">
      <c r="A86" s="88" t="s">
        <v>102</v>
      </c>
      <c r="B86" s="1">
        <v>1</v>
      </c>
      <c r="C86" s="1">
        <v>651201147</v>
      </c>
      <c r="D86" s="118" t="s">
        <v>103</v>
      </c>
      <c r="E86" s="81">
        <v>37</v>
      </c>
      <c r="F86" s="82">
        <v>36</v>
      </c>
      <c r="G86" s="55">
        <v>35</v>
      </c>
      <c r="H86" s="63">
        <f t="shared" si="3"/>
        <v>8.75</v>
      </c>
      <c r="I86" s="54">
        <f t="shared" si="4"/>
        <v>81.75</v>
      </c>
      <c r="J86" s="55" t="str">
        <f t="shared" si="5"/>
        <v>B+</v>
      </c>
    </row>
    <row r="87" spans="1:10" ht="24.75" thickBot="1" x14ac:dyDescent="0.6">
      <c r="A87" s="89"/>
      <c r="B87" s="1">
        <v>2</v>
      </c>
      <c r="C87" s="1">
        <v>651201107</v>
      </c>
      <c r="D87" s="118" t="s">
        <v>104</v>
      </c>
      <c r="E87" s="81">
        <v>40.250939849624061</v>
      </c>
      <c r="F87" s="82">
        <v>39.198849099999997</v>
      </c>
      <c r="G87" s="55">
        <v>39</v>
      </c>
      <c r="H87" s="63">
        <f t="shared" si="3"/>
        <v>9.75</v>
      </c>
      <c r="I87" s="54">
        <f t="shared" si="4"/>
        <v>89.199788949624065</v>
      </c>
      <c r="J87" s="84" t="str">
        <f t="shared" si="5"/>
        <v>A</v>
      </c>
    </row>
    <row r="88" spans="1:10" ht="24.75" thickBot="1" x14ac:dyDescent="0.6">
      <c r="A88" s="89"/>
      <c r="B88" s="1">
        <v>3</v>
      </c>
      <c r="C88" s="1">
        <v>651201113</v>
      </c>
      <c r="D88" s="118" t="s">
        <v>105</v>
      </c>
      <c r="E88" s="81">
        <v>35.5</v>
      </c>
      <c r="F88" s="82">
        <v>38.182133700000001</v>
      </c>
      <c r="G88" s="55">
        <v>25</v>
      </c>
      <c r="H88" s="63">
        <f t="shared" si="3"/>
        <v>6.25</v>
      </c>
      <c r="I88" s="54">
        <f t="shared" si="4"/>
        <v>79.932133700000009</v>
      </c>
      <c r="J88" s="55" t="str">
        <f t="shared" si="5"/>
        <v>B</v>
      </c>
    </row>
    <row r="89" spans="1:10" ht="24.75" thickBot="1" x14ac:dyDescent="0.6">
      <c r="A89" s="89"/>
      <c r="B89" s="1">
        <v>4</v>
      </c>
      <c r="C89" s="1">
        <v>651201119</v>
      </c>
      <c r="D89" s="118" t="s">
        <v>106</v>
      </c>
      <c r="E89" s="81">
        <v>37</v>
      </c>
      <c r="F89" s="82">
        <v>38.873127500000002</v>
      </c>
      <c r="G89" s="55">
        <v>35</v>
      </c>
      <c r="H89" s="63">
        <f t="shared" si="3"/>
        <v>8.75</v>
      </c>
      <c r="I89" s="54">
        <f t="shared" si="4"/>
        <v>84.62312750000001</v>
      </c>
      <c r="J89" s="55" t="str">
        <f t="shared" si="5"/>
        <v>B+</v>
      </c>
    </row>
    <row r="90" spans="1:10" ht="24.75" thickBot="1" x14ac:dyDescent="0.6">
      <c r="A90" s="89"/>
      <c r="B90" s="1">
        <v>5</v>
      </c>
      <c r="C90" s="1">
        <v>651201125</v>
      </c>
      <c r="D90" s="118" t="s">
        <v>107</v>
      </c>
      <c r="E90" s="81">
        <v>37</v>
      </c>
      <c r="F90" s="82">
        <v>38.1786514</v>
      </c>
      <c r="G90" s="55">
        <v>36.5</v>
      </c>
      <c r="H90" s="63">
        <f t="shared" si="3"/>
        <v>9.125</v>
      </c>
      <c r="I90" s="54">
        <f t="shared" si="4"/>
        <v>84.303651400000007</v>
      </c>
      <c r="J90" s="55" t="str">
        <f t="shared" si="5"/>
        <v>B+</v>
      </c>
    </row>
    <row r="91" spans="1:10" ht="24.75" thickBot="1" x14ac:dyDescent="0.6">
      <c r="A91" s="89"/>
      <c r="B91" s="1">
        <v>6</v>
      </c>
      <c r="C91" s="1">
        <v>651201131</v>
      </c>
      <c r="D91" s="118" t="s">
        <v>108</v>
      </c>
      <c r="E91" s="81">
        <v>35</v>
      </c>
      <c r="F91" s="82">
        <v>36</v>
      </c>
      <c r="G91" s="55">
        <v>27.5</v>
      </c>
      <c r="H91" s="63">
        <f t="shared" si="3"/>
        <v>6.875</v>
      </c>
      <c r="I91" s="54">
        <f t="shared" si="4"/>
        <v>77.875</v>
      </c>
      <c r="J91" s="55" t="str">
        <f t="shared" si="5"/>
        <v>B</v>
      </c>
    </row>
    <row r="92" spans="1:10" ht="24.75" thickBot="1" x14ac:dyDescent="0.6">
      <c r="A92" s="89"/>
      <c r="B92" s="1">
        <v>7</v>
      </c>
      <c r="C92" s="1">
        <v>651201142</v>
      </c>
      <c r="D92" s="118" t="s">
        <v>109</v>
      </c>
      <c r="E92" s="81">
        <v>39.56595532950022</v>
      </c>
      <c r="F92" s="82">
        <v>38.164276600000001</v>
      </c>
      <c r="G92" s="55">
        <v>38.5</v>
      </c>
      <c r="H92" s="63">
        <f t="shared" si="3"/>
        <v>9.625</v>
      </c>
      <c r="I92" s="54">
        <f t="shared" si="4"/>
        <v>87.355231929500221</v>
      </c>
      <c r="J92" s="84" t="str">
        <f t="shared" si="5"/>
        <v>A</v>
      </c>
    </row>
    <row r="93" spans="1:10" ht="24.75" thickBot="1" x14ac:dyDescent="0.6">
      <c r="A93" s="89"/>
      <c r="B93" s="1">
        <v>8</v>
      </c>
      <c r="C93" s="1">
        <v>651201148</v>
      </c>
      <c r="D93" s="118" t="s">
        <v>110</v>
      </c>
      <c r="E93" s="81">
        <v>39.61858690844759</v>
      </c>
      <c r="F93" s="82">
        <v>39.171275600000001</v>
      </c>
      <c r="G93" s="55">
        <v>32.5</v>
      </c>
      <c r="H93" s="63">
        <f t="shared" si="3"/>
        <v>8.125</v>
      </c>
      <c r="I93" s="54">
        <f t="shared" si="4"/>
        <v>86.914862508447584</v>
      </c>
      <c r="J93" s="84" t="str">
        <f t="shared" si="5"/>
        <v>A</v>
      </c>
    </row>
    <row r="94" spans="1:10" ht="24.75" thickBot="1" x14ac:dyDescent="0.6">
      <c r="A94" s="90"/>
      <c r="B94" s="1">
        <v>9</v>
      </c>
      <c r="C94" s="1">
        <v>651201108</v>
      </c>
      <c r="D94" s="118" t="s">
        <v>111</v>
      </c>
      <c r="E94" s="81">
        <v>37</v>
      </c>
      <c r="F94" s="82">
        <v>38.627991399999999</v>
      </c>
      <c r="G94" s="55">
        <v>29.5</v>
      </c>
      <c r="H94" s="63">
        <f t="shared" si="3"/>
        <v>7.375</v>
      </c>
      <c r="I94" s="54">
        <f t="shared" si="4"/>
        <v>83.002991399999999</v>
      </c>
      <c r="J94" s="55" t="str">
        <f t="shared" si="5"/>
        <v>B+</v>
      </c>
    </row>
    <row r="95" spans="1:10" ht="24.75" thickBot="1" x14ac:dyDescent="0.6">
      <c r="A95" s="85" t="s">
        <v>112</v>
      </c>
      <c r="B95" s="3">
        <v>1</v>
      </c>
      <c r="C95" s="3">
        <v>651201145</v>
      </c>
      <c r="D95" s="121" t="s">
        <v>113</v>
      </c>
      <c r="E95" s="81">
        <v>38</v>
      </c>
      <c r="F95" s="82">
        <v>37.168740900000003</v>
      </c>
      <c r="G95" s="55">
        <v>28.5</v>
      </c>
      <c r="H95" s="63">
        <f t="shared" si="3"/>
        <v>7.125</v>
      </c>
      <c r="I95" s="54">
        <f t="shared" si="4"/>
        <v>82.293740900000003</v>
      </c>
      <c r="J95" s="55" t="str">
        <f t="shared" si="5"/>
        <v>B+</v>
      </c>
    </row>
    <row r="96" spans="1:10" ht="24.75" thickBot="1" x14ac:dyDescent="0.6">
      <c r="A96" s="86"/>
      <c r="B96" s="3">
        <v>2</v>
      </c>
      <c r="C96" s="3">
        <v>651201136</v>
      </c>
      <c r="D96" s="121" t="s">
        <v>114</v>
      </c>
      <c r="E96" s="81">
        <v>37</v>
      </c>
      <c r="F96" s="82">
        <v>38.002420499999999</v>
      </c>
      <c r="G96" s="55">
        <v>38</v>
      </c>
      <c r="H96" s="63">
        <f t="shared" si="3"/>
        <v>9.5</v>
      </c>
      <c r="I96" s="54">
        <f t="shared" si="4"/>
        <v>84.502420499999999</v>
      </c>
      <c r="J96" s="55" t="str">
        <f t="shared" si="5"/>
        <v>B+</v>
      </c>
    </row>
    <row r="97" spans="1:10" ht="24.75" thickBot="1" x14ac:dyDescent="0.6">
      <c r="A97" s="86"/>
      <c r="B97" s="3">
        <v>3</v>
      </c>
      <c r="C97" s="3">
        <v>651201114</v>
      </c>
      <c r="D97" s="121" t="s">
        <v>115</v>
      </c>
      <c r="E97" s="81">
        <v>39.942116320212293</v>
      </c>
      <c r="F97" s="82">
        <v>38.486493000000003</v>
      </c>
      <c r="G97" s="55">
        <v>24</v>
      </c>
      <c r="H97" s="63">
        <f t="shared" si="3"/>
        <v>6</v>
      </c>
      <c r="I97" s="54">
        <f t="shared" si="4"/>
        <v>84.428609320212303</v>
      </c>
      <c r="J97" s="55" t="str">
        <f t="shared" si="5"/>
        <v>B+</v>
      </c>
    </row>
    <row r="98" spans="1:10" ht="24.75" thickBot="1" x14ac:dyDescent="0.6">
      <c r="A98" s="86"/>
      <c r="B98" s="3">
        <v>4</v>
      </c>
      <c r="C98" s="3">
        <v>651201120</v>
      </c>
      <c r="D98" s="121" t="s">
        <v>116</v>
      </c>
      <c r="E98" s="81">
        <v>37</v>
      </c>
      <c r="F98" s="82">
        <v>36.964742399999999</v>
      </c>
      <c r="G98" s="55">
        <v>26</v>
      </c>
      <c r="H98" s="63">
        <f t="shared" si="3"/>
        <v>6.5</v>
      </c>
      <c r="I98" s="54">
        <f t="shared" si="4"/>
        <v>80.464742400000006</v>
      </c>
      <c r="J98" s="55" t="str">
        <f t="shared" si="5"/>
        <v>B+</v>
      </c>
    </row>
    <row r="99" spans="1:10" ht="24.75" thickBot="1" x14ac:dyDescent="0.6">
      <c r="A99" s="86"/>
      <c r="B99" s="3">
        <v>5</v>
      </c>
      <c r="C99" s="3">
        <v>651201126</v>
      </c>
      <c r="D99" s="121" t="s">
        <v>117</v>
      </c>
      <c r="E99" s="81">
        <v>38</v>
      </c>
      <c r="F99" s="82">
        <v>38.2494862</v>
      </c>
      <c r="G99" s="55">
        <v>30.5</v>
      </c>
      <c r="H99" s="63">
        <f t="shared" si="3"/>
        <v>7.625</v>
      </c>
      <c r="I99" s="54">
        <f t="shared" si="4"/>
        <v>83.874486200000007</v>
      </c>
      <c r="J99" s="55" t="str">
        <f t="shared" si="5"/>
        <v>B+</v>
      </c>
    </row>
    <row r="100" spans="1:10" ht="24.75" thickBot="1" x14ac:dyDescent="0.6">
      <c r="A100" s="86"/>
      <c r="B100" s="3">
        <v>6</v>
      </c>
      <c r="C100" s="3">
        <v>651201132</v>
      </c>
      <c r="D100" s="121" t="s">
        <v>118</v>
      </c>
      <c r="E100" s="81">
        <v>40.059763379035829</v>
      </c>
      <c r="F100" s="82">
        <v>39.191450500000002</v>
      </c>
      <c r="G100" s="55">
        <v>35.5</v>
      </c>
      <c r="H100" s="63">
        <f t="shared" si="3"/>
        <v>8.875</v>
      </c>
      <c r="I100" s="54">
        <f t="shared" si="4"/>
        <v>88.126213879035831</v>
      </c>
      <c r="J100" s="84" t="str">
        <f t="shared" si="5"/>
        <v>A</v>
      </c>
    </row>
    <row r="101" spans="1:10" ht="24.75" thickBot="1" x14ac:dyDescent="0.6">
      <c r="A101" s="86"/>
      <c r="B101" s="3">
        <v>7</v>
      </c>
      <c r="C101" s="3">
        <v>651201143</v>
      </c>
      <c r="D101" s="121" t="s">
        <v>119</v>
      </c>
      <c r="E101" s="81">
        <v>38</v>
      </c>
      <c r="F101" s="82">
        <v>37</v>
      </c>
      <c r="G101" s="55">
        <v>19</v>
      </c>
      <c r="H101" s="63">
        <f t="shared" si="3"/>
        <v>4.75</v>
      </c>
      <c r="I101" s="54">
        <f t="shared" si="4"/>
        <v>79.75</v>
      </c>
      <c r="J101" s="55" t="str">
        <f t="shared" si="5"/>
        <v>B</v>
      </c>
    </row>
    <row r="102" spans="1:10" ht="24.75" thickBot="1" x14ac:dyDescent="0.6">
      <c r="A102" s="87"/>
      <c r="B102" s="3">
        <v>8</v>
      </c>
      <c r="C102" s="3">
        <v>651201149</v>
      </c>
      <c r="D102" s="121" t="s">
        <v>120</v>
      </c>
      <c r="E102" s="81">
        <v>41.027255639097746</v>
      </c>
      <c r="F102" s="82">
        <v>40.500273999999997</v>
      </c>
      <c r="G102" s="55">
        <v>38</v>
      </c>
      <c r="H102" s="63">
        <f t="shared" si="3"/>
        <v>9.5</v>
      </c>
      <c r="I102" s="54">
        <f t="shared" si="4"/>
        <v>91.027529639097736</v>
      </c>
      <c r="J102" s="84" t="str">
        <f t="shared" si="5"/>
        <v>A</v>
      </c>
    </row>
  </sheetData>
  <mergeCells count="18">
    <mergeCell ref="A45:A52"/>
    <mergeCell ref="A53:A60"/>
    <mergeCell ref="A1:A2"/>
    <mergeCell ref="B1:B2"/>
    <mergeCell ref="C1:C2"/>
    <mergeCell ref="A3:A10"/>
    <mergeCell ref="J1:J2"/>
    <mergeCell ref="A11:A18"/>
    <mergeCell ref="A19:A27"/>
    <mergeCell ref="A28:A35"/>
    <mergeCell ref="A36:A44"/>
    <mergeCell ref="D1:D2"/>
    <mergeCell ref="G1:H1"/>
    <mergeCell ref="A61:A68"/>
    <mergeCell ref="A69:A77"/>
    <mergeCell ref="A78:A85"/>
    <mergeCell ref="A86:A94"/>
    <mergeCell ref="A95:A102"/>
  </mergeCells>
  <pageMargins left="0.25" right="0.25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23E9D-387D-E742-8D21-41B595542971}">
  <dimension ref="A1:O39"/>
  <sheetViews>
    <sheetView workbookViewId="0">
      <selection activeCell="N9" sqref="N9"/>
    </sheetView>
  </sheetViews>
  <sheetFormatPr defaultColWidth="11.5546875" defaultRowHeight="15" x14ac:dyDescent="0.2"/>
  <cols>
    <col min="3" max="3" width="23.109375" customWidth="1"/>
  </cols>
  <sheetData>
    <row r="1" spans="1:15" ht="24" x14ac:dyDescent="0.55000000000000004">
      <c r="A1" s="105" t="s">
        <v>121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5" ht="24" x14ac:dyDescent="0.55000000000000004">
      <c r="A2" s="105" t="s">
        <v>122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ht="24" x14ac:dyDescent="0.55000000000000004">
      <c r="A3" s="105" t="s">
        <v>123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4" spans="1:15" ht="24" x14ac:dyDescent="0.55000000000000004">
      <c r="A4" s="106" t="s">
        <v>1</v>
      </c>
      <c r="B4" s="108" t="s">
        <v>2</v>
      </c>
      <c r="C4" s="106" t="s">
        <v>124</v>
      </c>
      <c r="D4" s="102" t="s">
        <v>125</v>
      </c>
      <c r="E4" s="103"/>
      <c r="F4" s="102" t="s">
        <v>126</v>
      </c>
      <c r="G4" s="103"/>
      <c r="H4" s="110" t="s">
        <v>127</v>
      </c>
      <c r="I4" s="110"/>
      <c r="J4" s="110" t="s">
        <v>128</v>
      </c>
      <c r="K4" s="110"/>
      <c r="L4" s="102" t="s">
        <v>129</v>
      </c>
      <c r="M4" s="103"/>
      <c r="N4" s="104" t="s">
        <v>130</v>
      </c>
      <c r="O4" s="5"/>
    </row>
    <row r="5" spans="1:15" ht="24" x14ac:dyDescent="0.55000000000000004">
      <c r="A5" s="107"/>
      <c r="B5" s="109"/>
      <c r="C5" s="107"/>
      <c r="D5" s="7">
        <v>112</v>
      </c>
      <c r="E5" s="8">
        <v>0.05</v>
      </c>
      <c r="F5" s="7">
        <v>28</v>
      </c>
      <c r="G5" s="8">
        <v>0.05</v>
      </c>
      <c r="H5" s="7">
        <v>76</v>
      </c>
      <c r="I5" s="8">
        <v>0.2</v>
      </c>
      <c r="J5" s="7">
        <v>85</v>
      </c>
      <c r="K5" s="9">
        <v>0.05</v>
      </c>
      <c r="L5" s="10">
        <v>40</v>
      </c>
      <c r="M5" s="11">
        <v>0.1</v>
      </c>
      <c r="N5" s="104"/>
      <c r="O5" s="5"/>
    </row>
    <row r="6" spans="1:15" ht="24" x14ac:dyDescent="0.55000000000000004">
      <c r="A6" s="12">
        <v>1</v>
      </c>
      <c r="B6" s="13">
        <v>651201197</v>
      </c>
      <c r="C6" s="13" t="s">
        <v>47</v>
      </c>
      <c r="D6" s="15">
        <v>96</v>
      </c>
      <c r="E6" s="16">
        <f>5*D6/112</f>
        <v>4.2857142857142856</v>
      </c>
      <c r="F6" s="15">
        <v>25</v>
      </c>
      <c r="G6" s="16">
        <f>5*F6/28</f>
        <v>4.4642857142857144</v>
      </c>
      <c r="H6" s="15">
        <v>66</v>
      </c>
      <c r="I6" s="16">
        <f>20*H6/76</f>
        <v>17.368421052631579</v>
      </c>
      <c r="J6" s="15">
        <v>64</v>
      </c>
      <c r="K6" s="17">
        <f>5*J6/85</f>
        <v>3.7647058823529411</v>
      </c>
      <c r="L6" s="18">
        <v>24</v>
      </c>
      <c r="M6" s="19">
        <f>10*L6/40</f>
        <v>6</v>
      </c>
      <c r="N6" s="20">
        <f>SUM(E6+G6+I6+K6+M6)</f>
        <v>35.883126934984517</v>
      </c>
      <c r="O6" s="14"/>
    </row>
    <row r="7" spans="1:15" ht="24" x14ac:dyDescent="0.55000000000000004">
      <c r="A7" s="12">
        <v>2</v>
      </c>
      <c r="B7" s="13">
        <v>651201201</v>
      </c>
      <c r="C7" s="13" t="s">
        <v>48</v>
      </c>
      <c r="D7" s="12">
        <v>90</v>
      </c>
      <c r="E7" s="16">
        <f t="shared" ref="E7:E39" si="0">5*D7/112</f>
        <v>4.0178571428571432</v>
      </c>
      <c r="F7" s="15">
        <v>22</v>
      </c>
      <c r="G7" s="16">
        <f t="shared" ref="G7:G39" si="1">5*F7/28</f>
        <v>3.9285714285714284</v>
      </c>
      <c r="H7" s="12">
        <v>68</v>
      </c>
      <c r="I7" s="16">
        <f t="shared" ref="I7:I39" si="2">20*H7/76</f>
        <v>17.894736842105264</v>
      </c>
      <c r="J7" s="12">
        <v>64</v>
      </c>
      <c r="K7" s="17">
        <f t="shared" ref="K7:K39" si="3">5*J7/85</f>
        <v>3.7647058823529411</v>
      </c>
      <c r="L7" s="18">
        <v>22</v>
      </c>
      <c r="M7" s="19">
        <f t="shared" ref="M7:M39" si="4">10*L7/40</f>
        <v>5.5</v>
      </c>
      <c r="N7" s="20">
        <f t="shared" ref="N7:N39" si="5">SUM(E7+G7+I7+K7+M7)</f>
        <v>35.105871295886779</v>
      </c>
      <c r="O7" s="14"/>
    </row>
    <row r="8" spans="1:15" ht="24" x14ac:dyDescent="0.55000000000000004">
      <c r="A8" s="12">
        <v>3</v>
      </c>
      <c r="B8" s="13">
        <v>651201155</v>
      </c>
      <c r="C8" s="13" t="s">
        <v>49</v>
      </c>
      <c r="D8" s="12">
        <v>90</v>
      </c>
      <c r="E8" s="16">
        <f t="shared" si="0"/>
        <v>4.0178571428571432</v>
      </c>
      <c r="F8" s="15">
        <v>25</v>
      </c>
      <c r="G8" s="16">
        <f t="shared" si="1"/>
        <v>4.4642857142857144</v>
      </c>
      <c r="H8" s="12">
        <v>68</v>
      </c>
      <c r="I8" s="16">
        <f t="shared" si="2"/>
        <v>17.894736842105264</v>
      </c>
      <c r="J8" s="12">
        <v>68</v>
      </c>
      <c r="K8" s="17">
        <f t="shared" si="3"/>
        <v>4</v>
      </c>
      <c r="L8" s="18">
        <v>26</v>
      </c>
      <c r="M8" s="19">
        <f t="shared" si="4"/>
        <v>6.5</v>
      </c>
      <c r="N8" s="20">
        <f t="shared" si="5"/>
        <v>36.876879699248121</v>
      </c>
      <c r="O8" s="14"/>
    </row>
    <row r="9" spans="1:15" ht="24" x14ac:dyDescent="0.55000000000000004">
      <c r="A9" s="12">
        <v>4</v>
      </c>
      <c r="B9" s="13">
        <v>651201162</v>
      </c>
      <c r="C9" s="78" t="s">
        <v>50</v>
      </c>
      <c r="D9" s="12">
        <v>78</v>
      </c>
      <c r="E9" s="16">
        <f t="shared" si="0"/>
        <v>3.4821428571428572</v>
      </c>
      <c r="F9" s="15">
        <v>25</v>
      </c>
      <c r="G9" s="16">
        <f t="shared" si="1"/>
        <v>4.4642857142857144</v>
      </c>
      <c r="H9" s="12">
        <v>64</v>
      </c>
      <c r="I9" s="16">
        <f t="shared" si="2"/>
        <v>16.842105263157894</v>
      </c>
      <c r="J9" s="12">
        <v>68</v>
      </c>
      <c r="K9" s="17">
        <f t="shared" si="3"/>
        <v>4</v>
      </c>
      <c r="L9" s="18">
        <v>22</v>
      </c>
      <c r="M9" s="19">
        <f t="shared" si="4"/>
        <v>5.5</v>
      </c>
      <c r="N9" s="79">
        <f t="shared" si="5"/>
        <v>34.288533834586467</v>
      </c>
      <c r="O9" s="14"/>
    </row>
    <row r="10" spans="1:15" ht="24" x14ac:dyDescent="0.55000000000000004">
      <c r="A10" s="12">
        <v>5</v>
      </c>
      <c r="B10" s="13">
        <v>651201172</v>
      </c>
      <c r="C10" s="13" t="s">
        <v>51</v>
      </c>
      <c r="D10" s="12">
        <v>102</v>
      </c>
      <c r="E10" s="16">
        <f t="shared" si="0"/>
        <v>4.5535714285714288</v>
      </c>
      <c r="F10" s="15">
        <v>25</v>
      </c>
      <c r="G10" s="16">
        <f t="shared" si="1"/>
        <v>4.4642857142857144</v>
      </c>
      <c r="H10" s="12">
        <v>70</v>
      </c>
      <c r="I10" s="16">
        <f t="shared" si="2"/>
        <v>18.421052631578949</v>
      </c>
      <c r="J10" s="12">
        <v>68</v>
      </c>
      <c r="K10" s="17">
        <f t="shared" si="3"/>
        <v>4</v>
      </c>
      <c r="L10" s="18">
        <v>26</v>
      </c>
      <c r="M10" s="19">
        <f t="shared" si="4"/>
        <v>6.5</v>
      </c>
      <c r="N10" s="20">
        <f t="shared" si="5"/>
        <v>37.938909774436091</v>
      </c>
      <c r="O10" s="14"/>
    </row>
    <row r="11" spans="1:15" ht="24" x14ac:dyDescent="0.55000000000000004">
      <c r="A11" s="12">
        <v>6</v>
      </c>
      <c r="B11" s="13">
        <v>651201178</v>
      </c>
      <c r="C11" s="13" t="s">
        <v>52</v>
      </c>
      <c r="D11" s="12">
        <v>90</v>
      </c>
      <c r="E11" s="16">
        <f t="shared" si="0"/>
        <v>4.0178571428571432</v>
      </c>
      <c r="F11" s="15">
        <v>23</v>
      </c>
      <c r="G11" s="16">
        <f t="shared" si="1"/>
        <v>4.1071428571428568</v>
      </c>
      <c r="H11" s="12">
        <v>68</v>
      </c>
      <c r="I11" s="16">
        <f t="shared" si="2"/>
        <v>17.894736842105264</v>
      </c>
      <c r="J11" s="12">
        <v>70</v>
      </c>
      <c r="K11" s="17">
        <f t="shared" si="3"/>
        <v>4.117647058823529</v>
      </c>
      <c r="L11" s="18">
        <v>24</v>
      </c>
      <c r="M11" s="19">
        <f t="shared" si="4"/>
        <v>6</v>
      </c>
      <c r="N11" s="20">
        <f t="shared" si="5"/>
        <v>36.137383900928796</v>
      </c>
      <c r="O11" s="21"/>
    </row>
    <row r="12" spans="1:15" ht="24" x14ac:dyDescent="0.55000000000000004">
      <c r="A12" s="12">
        <v>7</v>
      </c>
      <c r="B12" s="13">
        <v>651201185</v>
      </c>
      <c r="C12" s="13" t="s">
        <v>53</v>
      </c>
      <c r="D12" s="12">
        <v>98</v>
      </c>
      <c r="E12" s="16">
        <f t="shared" si="0"/>
        <v>4.375</v>
      </c>
      <c r="F12" s="15">
        <v>25</v>
      </c>
      <c r="G12" s="16">
        <f t="shared" si="1"/>
        <v>4.4642857142857144</v>
      </c>
      <c r="H12" s="12">
        <v>70</v>
      </c>
      <c r="I12" s="16">
        <f t="shared" si="2"/>
        <v>18.421052631578949</v>
      </c>
      <c r="J12" s="12">
        <v>66</v>
      </c>
      <c r="K12" s="17">
        <f t="shared" si="3"/>
        <v>3.8823529411764706</v>
      </c>
      <c r="L12" s="18">
        <v>22</v>
      </c>
      <c r="M12" s="19">
        <f t="shared" si="4"/>
        <v>5.5</v>
      </c>
      <c r="N12" s="20">
        <f t="shared" si="5"/>
        <v>36.642691287041131</v>
      </c>
      <c r="O12" s="21"/>
    </row>
    <row r="13" spans="1:15" ht="24" x14ac:dyDescent="0.55000000000000004">
      <c r="A13" s="12">
        <v>8</v>
      </c>
      <c r="B13" s="13">
        <v>651201191</v>
      </c>
      <c r="C13" s="13" t="s">
        <v>54</v>
      </c>
      <c r="D13" s="12">
        <v>105</v>
      </c>
      <c r="E13" s="16">
        <f t="shared" si="0"/>
        <v>4.6875</v>
      </c>
      <c r="F13" s="15">
        <v>25</v>
      </c>
      <c r="G13" s="16">
        <f t="shared" si="1"/>
        <v>4.4642857142857144</v>
      </c>
      <c r="H13" s="12">
        <v>74</v>
      </c>
      <c r="I13" s="16">
        <f t="shared" si="2"/>
        <v>19.473684210526315</v>
      </c>
      <c r="J13" s="12">
        <v>75</v>
      </c>
      <c r="K13" s="17">
        <f t="shared" si="3"/>
        <v>4.4117647058823533</v>
      </c>
      <c r="L13" s="18">
        <v>30</v>
      </c>
      <c r="M13" s="19">
        <f t="shared" si="4"/>
        <v>7.5</v>
      </c>
      <c r="N13" s="20">
        <f t="shared" si="5"/>
        <v>40.537234630694385</v>
      </c>
      <c r="O13" s="21"/>
    </row>
    <row r="14" spans="1:15" ht="24" x14ac:dyDescent="0.55000000000000004">
      <c r="A14" s="18">
        <v>9</v>
      </c>
      <c r="B14" s="13">
        <v>651201199</v>
      </c>
      <c r="C14" s="13" t="s">
        <v>55</v>
      </c>
      <c r="D14" s="12">
        <v>105</v>
      </c>
      <c r="E14" s="16">
        <f t="shared" si="0"/>
        <v>4.6875</v>
      </c>
      <c r="F14" s="15">
        <v>25</v>
      </c>
      <c r="G14" s="16">
        <f t="shared" si="1"/>
        <v>4.4642857142857144</v>
      </c>
      <c r="H14" s="12">
        <v>74</v>
      </c>
      <c r="I14" s="16">
        <f t="shared" si="2"/>
        <v>19.473684210526315</v>
      </c>
      <c r="J14" s="12">
        <v>70</v>
      </c>
      <c r="K14" s="17">
        <f t="shared" si="3"/>
        <v>4.117647058823529</v>
      </c>
      <c r="L14" s="18">
        <v>30</v>
      </c>
      <c r="M14" s="19">
        <f t="shared" si="4"/>
        <v>7.5</v>
      </c>
      <c r="N14" s="20">
        <f t="shared" si="5"/>
        <v>40.243116983635559</v>
      </c>
      <c r="O14" s="21"/>
    </row>
    <row r="15" spans="1:15" ht="24" x14ac:dyDescent="0.55000000000000004">
      <c r="A15" s="22">
        <v>10</v>
      </c>
      <c r="B15" s="23">
        <v>651201187</v>
      </c>
      <c r="C15" s="23" t="s">
        <v>57</v>
      </c>
      <c r="D15" s="12">
        <v>100</v>
      </c>
      <c r="E15" s="16">
        <f t="shared" si="0"/>
        <v>4.4642857142857144</v>
      </c>
      <c r="F15" s="12">
        <v>25.2</v>
      </c>
      <c r="G15" s="16">
        <f t="shared" si="1"/>
        <v>4.5</v>
      </c>
      <c r="H15" s="12">
        <v>72</v>
      </c>
      <c r="I15" s="16">
        <f t="shared" si="2"/>
        <v>18.94736842105263</v>
      </c>
      <c r="J15" s="12">
        <v>70</v>
      </c>
      <c r="K15" s="17">
        <f t="shared" si="3"/>
        <v>4.117647058823529</v>
      </c>
      <c r="L15" s="18">
        <v>20</v>
      </c>
      <c r="M15" s="19">
        <f t="shared" si="4"/>
        <v>5</v>
      </c>
      <c r="N15" s="20">
        <f t="shared" si="5"/>
        <v>37.029301194161874</v>
      </c>
      <c r="O15" s="21"/>
    </row>
    <row r="16" spans="1:15" ht="24" x14ac:dyDescent="0.55000000000000004">
      <c r="A16" s="22">
        <v>11</v>
      </c>
      <c r="B16" s="23">
        <v>651201156</v>
      </c>
      <c r="C16" s="23" t="s">
        <v>58</v>
      </c>
      <c r="D16" s="12">
        <v>90</v>
      </c>
      <c r="E16" s="16">
        <f t="shared" si="0"/>
        <v>4.0178571428571432</v>
      </c>
      <c r="F16" s="12">
        <v>23.8</v>
      </c>
      <c r="G16" s="16">
        <f t="shared" si="1"/>
        <v>4.25</v>
      </c>
      <c r="H16" s="12">
        <v>74</v>
      </c>
      <c r="I16" s="16">
        <f t="shared" si="2"/>
        <v>19.473684210526315</v>
      </c>
      <c r="J16" s="12">
        <v>68</v>
      </c>
      <c r="K16" s="17">
        <f t="shared" si="3"/>
        <v>4</v>
      </c>
      <c r="L16" s="18">
        <v>26</v>
      </c>
      <c r="M16" s="19">
        <f t="shared" si="4"/>
        <v>6.5</v>
      </c>
      <c r="N16" s="20">
        <f t="shared" si="5"/>
        <v>38.241541353383454</v>
      </c>
      <c r="O16" s="21"/>
    </row>
    <row r="17" spans="1:15" ht="24" x14ac:dyDescent="0.55000000000000004">
      <c r="A17" s="22">
        <v>12</v>
      </c>
      <c r="B17" s="23">
        <v>651201163</v>
      </c>
      <c r="C17" s="23" t="s">
        <v>59</v>
      </c>
      <c r="D17" s="12">
        <v>96</v>
      </c>
      <c r="E17" s="16">
        <f t="shared" si="0"/>
        <v>4.2857142857142856</v>
      </c>
      <c r="F17" s="12">
        <v>23.8</v>
      </c>
      <c r="G17" s="16">
        <f t="shared" si="1"/>
        <v>4.25</v>
      </c>
      <c r="H17" s="12">
        <v>70</v>
      </c>
      <c r="I17" s="16">
        <f t="shared" si="2"/>
        <v>18.421052631578949</v>
      </c>
      <c r="J17" s="12">
        <v>70</v>
      </c>
      <c r="K17" s="17">
        <f t="shared" si="3"/>
        <v>4.117647058823529</v>
      </c>
      <c r="L17" s="18">
        <v>28</v>
      </c>
      <c r="M17" s="19">
        <f t="shared" si="4"/>
        <v>7</v>
      </c>
      <c r="N17" s="20">
        <f t="shared" si="5"/>
        <v>38.074413976116759</v>
      </c>
      <c r="O17" s="21"/>
    </row>
    <row r="18" spans="1:15" ht="24" x14ac:dyDescent="0.55000000000000004">
      <c r="A18" s="22">
        <v>13</v>
      </c>
      <c r="B18" s="23">
        <v>651201173</v>
      </c>
      <c r="C18" s="23" t="s">
        <v>60</v>
      </c>
      <c r="D18" s="12">
        <v>98</v>
      </c>
      <c r="E18" s="16">
        <f t="shared" si="0"/>
        <v>4.375</v>
      </c>
      <c r="F18" s="12">
        <v>23.8</v>
      </c>
      <c r="G18" s="16">
        <f t="shared" si="1"/>
        <v>4.25</v>
      </c>
      <c r="H18" s="12">
        <v>68</v>
      </c>
      <c r="I18" s="16">
        <f t="shared" si="2"/>
        <v>17.894736842105264</v>
      </c>
      <c r="J18" s="12">
        <v>68</v>
      </c>
      <c r="K18" s="17">
        <f t="shared" si="3"/>
        <v>4</v>
      </c>
      <c r="L18" s="18">
        <v>24</v>
      </c>
      <c r="M18" s="19">
        <f t="shared" si="4"/>
        <v>6</v>
      </c>
      <c r="N18" s="20">
        <f t="shared" si="5"/>
        <v>36.51973684210526</v>
      </c>
      <c r="O18" s="21"/>
    </row>
    <row r="19" spans="1:15" ht="24" x14ac:dyDescent="0.55000000000000004">
      <c r="A19" s="22">
        <v>14</v>
      </c>
      <c r="B19" s="23">
        <v>651201179</v>
      </c>
      <c r="C19" s="23" t="s">
        <v>61</v>
      </c>
      <c r="D19" s="12">
        <v>102</v>
      </c>
      <c r="E19" s="16">
        <f t="shared" si="0"/>
        <v>4.5535714285714288</v>
      </c>
      <c r="F19" s="12">
        <v>26.6</v>
      </c>
      <c r="G19" s="16">
        <f t="shared" si="1"/>
        <v>4.75</v>
      </c>
      <c r="H19" s="12">
        <v>74</v>
      </c>
      <c r="I19" s="16">
        <f t="shared" si="2"/>
        <v>19.473684210526315</v>
      </c>
      <c r="J19" s="12">
        <v>70</v>
      </c>
      <c r="K19" s="17">
        <f t="shared" si="3"/>
        <v>4.117647058823529</v>
      </c>
      <c r="L19" s="18">
        <v>30</v>
      </c>
      <c r="M19" s="19">
        <f t="shared" si="4"/>
        <v>7.5</v>
      </c>
      <c r="N19" s="20">
        <f t="shared" si="5"/>
        <v>40.394902697921275</v>
      </c>
      <c r="O19" s="21"/>
    </row>
    <row r="20" spans="1:15" ht="24" x14ac:dyDescent="0.55000000000000004">
      <c r="A20" s="22">
        <v>15</v>
      </c>
      <c r="B20" s="23">
        <v>651201186</v>
      </c>
      <c r="C20" s="23" t="s">
        <v>62</v>
      </c>
      <c r="D20" s="24">
        <v>96</v>
      </c>
      <c r="E20" s="16">
        <f t="shared" si="0"/>
        <v>4.2857142857142856</v>
      </c>
      <c r="F20" s="24">
        <v>26.6</v>
      </c>
      <c r="G20" s="16">
        <f t="shared" si="1"/>
        <v>4.75</v>
      </c>
      <c r="H20" s="24">
        <v>70</v>
      </c>
      <c r="I20" s="16">
        <f t="shared" si="2"/>
        <v>18.421052631578949</v>
      </c>
      <c r="J20" s="24">
        <v>70</v>
      </c>
      <c r="K20" s="17">
        <f t="shared" si="3"/>
        <v>4.117647058823529</v>
      </c>
      <c r="L20" s="18">
        <v>28</v>
      </c>
      <c r="M20" s="19">
        <f t="shared" si="4"/>
        <v>7</v>
      </c>
      <c r="N20" s="20">
        <f t="shared" si="5"/>
        <v>38.574413976116759</v>
      </c>
      <c r="O20" s="21"/>
    </row>
    <row r="21" spans="1:15" ht="24" x14ac:dyDescent="0.55000000000000004">
      <c r="A21" s="22">
        <v>16</v>
      </c>
      <c r="B21" s="23">
        <v>651201193</v>
      </c>
      <c r="C21" s="23" t="s">
        <v>63</v>
      </c>
      <c r="D21" s="12">
        <v>96</v>
      </c>
      <c r="E21" s="16">
        <f t="shared" si="0"/>
        <v>4.2857142857142856</v>
      </c>
      <c r="F21" s="12">
        <v>25.2</v>
      </c>
      <c r="G21" s="16">
        <f t="shared" si="1"/>
        <v>4.5</v>
      </c>
      <c r="H21" s="12">
        <v>70</v>
      </c>
      <c r="I21" s="16">
        <f t="shared" si="2"/>
        <v>18.421052631578949</v>
      </c>
      <c r="J21" s="12">
        <v>68</v>
      </c>
      <c r="K21" s="17">
        <f t="shared" si="3"/>
        <v>4</v>
      </c>
      <c r="L21" s="18">
        <v>24</v>
      </c>
      <c r="M21" s="19">
        <f t="shared" si="4"/>
        <v>6</v>
      </c>
      <c r="N21" s="20">
        <f t="shared" si="5"/>
        <v>37.206766917293237</v>
      </c>
      <c r="O21" s="21"/>
    </row>
    <row r="22" spans="1:15" ht="24" x14ac:dyDescent="0.55000000000000004">
      <c r="A22" s="22">
        <v>17</v>
      </c>
      <c r="B22" s="25">
        <v>651201200</v>
      </c>
      <c r="C22" s="25" t="s">
        <v>64</v>
      </c>
      <c r="D22" s="12">
        <v>102</v>
      </c>
      <c r="E22" s="16">
        <f t="shared" si="0"/>
        <v>4.5535714285714288</v>
      </c>
      <c r="F22" s="12">
        <v>26.6</v>
      </c>
      <c r="G22" s="16">
        <f t="shared" si="1"/>
        <v>4.75</v>
      </c>
      <c r="H22" s="12">
        <v>74</v>
      </c>
      <c r="I22" s="16">
        <f t="shared" si="2"/>
        <v>19.473684210526315</v>
      </c>
      <c r="J22" s="12">
        <v>68</v>
      </c>
      <c r="K22" s="17">
        <f t="shared" si="3"/>
        <v>4</v>
      </c>
      <c r="L22" s="18">
        <v>28</v>
      </c>
      <c r="M22" s="19">
        <f t="shared" si="4"/>
        <v>7</v>
      </c>
      <c r="N22" s="20">
        <f t="shared" si="5"/>
        <v>39.777255639097746</v>
      </c>
      <c r="O22" s="14"/>
    </row>
    <row r="23" spans="1:15" ht="24" x14ac:dyDescent="0.55000000000000004">
      <c r="A23" s="12">
        <v>1</v>
      </c>
      <c r="B23" s="13">
        <v>651201147</v>
      </c>
      <c r="C23" s="13" t="s">
        <v>103</v>
      </c>
      <c r="D23" s="12">
        <v>100</v>
      </c>
      <c r="E23" s="16">
        <f t="shared" si="0"/>
        <v>4.4642857142857144</v>
      </c>
      <c r="F23" s="12">
        <v>23.8</v>
      </c>
      <c r="G23" s="16">
        <f t="shared" si="1"/>
        <v>4.25</v>
      </c>
      <c r="H23" s="12">
        <v>70</v>
      </c>
      <c r="I23" s="16">
        <f t="shared" si="2"/>
        <v>18.421052631578949</v>
      </c>
      <c r="J23" s="12">
        <v>67</v>
      </c>
      <c r="K23" s="17">
        <f t="shared" si="3"/>
        <v>3.9411764705882355</v>
      </c>
      <c r="L23" s="18">
        <v>34</v>
      </c>
      <c r="M23" s="19">
        <f t="shared" si="4"/>
        <v>8.5</v>
      </c>
      <c r="N23" s="20">
        <f t="shared" si="5"/>
        <v>39.576514816452899</v>
      </c>
      <c r="O23" s="14"/>
    </row>
    <row r="24" spans="1:15" ht="24" x14ac:dyDescent="0.55000000000000004">
      <c r="A24" s="12">
        <v>2</v>
      </c>
      <c r="B24" s="13">
        <v>651201107</v>
      </c>
      <c r="C24" s="13" t="s">
        <v>104</v>
      </c>
      <c r="D24" s="12">
        <v>102</v>
      </c>
      <c r="E24" s="16">
        <f t="shared" si="0"/>
        <v>4.5535714285714288</v>
      </c>
      <c r="F24" s="12">
        <v>23.8</v>
      </c>
      <c r="G24" s="16">
        <f t="shared" si="1"/>
        <v>4.25</v>
      </c>
      <c r="H24" s="12">
        <v>72</v>
      </c>
      <c r="I24" s="16">
        <f t="shared" si="2"/>
        <v>18.94736842105263</v>
      </c>
      <c r="J24" s="12">
        <v>68</v>
      </c>
      <c r="K24" s="17">
        <f t="shared" si="3"/>
        <v>4</v>
      </c>
      <c r="L24" s="18">
        <v>34</v>
      </c>
      <c r="M24" s="19">
        <f t="shared" si="4"/>
        <v>8.5</v>
      </c>
      <c r="N24" s="20">
        <f t="shared" si="5"/>
        <v>40.250939849624061</v>
      </c>
      <c r="O24" s="14"/>
    </row>
    <row r="25" spans="1:15" ht="24" x14ac:dyDescent="0.55000000000000004">
      <c r="A25" s="12">
        <v>3</v>
      </c>
      <c r="B25" s="13">
        <v>651201113</v>
      </c>
      <c r="C25" s="13" t="s">
        <v>105</v>
      </c>
      <c r="D25" s="12">
        <v>100</v>
      </c>
      <c r="E25" s="16">
        <f t="shared" si="0"/>
        <v>4.4642857142857144</v>
      </c>
      <c r="F25" s="12">
        <v>22.4</v>
      </c>
      <c r="G25" s="16">
        <f t="shared" si="1"/>
        <v>4</v>
      </c>
      <c r="H25" s="12">
        <v>68</v>
      </c>
      <c r="I25" s="16">
        <f t="shared" si="2"/>
        <v>17.894736842105264</v>
      </c>
      <c r="J25" s="12">
        <v>70</v>
      </c>
      <c r="K25" s="17">
        <f t="shared" si="3"/>
        <v>4.117647058823529</v>
      </c>
      <c r="L25" s="18">
        <v>32</v>
      </c>
      <c r="M25" s="19">
        <f t="shared" si="4"/>
        <v>8</v>
      </c>
      <c r="N25" s="20">
        <f t="shared" si="5"/>
        <v>38.476669615214504</v>
      </c>
      <c r="O25" s="14"/>
    </row>
    <row r="26" spans="1:15" ht="24" x14ac:dyDescent="0.55000000000000004">
      <c r="A26" s="12">
        <v>4</v>
      </c>
      <c r="B26" s="13">
        <v>651201119</v>
      </c>
      <c r="C26" s="13" t="s">
        <v>106</v>
      </c>
      <c r="D26" s="12">
        <v>100</v>
      </c>
      <c r="E26" s="16">
        <f t="shared" si="0"/>
        <v>4.4642857142857144</v>
      </c>
      <c r="F26" s="12">
        <v>22.4</v>
      </c>
      <c r="G26" s="16">
        <f t="shared" si="1"/>
        <v>4</v>
      </c>
      <c r="H26" s="12">
        <v>70</v>
      </c>
      <c r="I26" s="16">
        <f t="shared" si="2"/>
        <v>18.421052631578949</v>
      </c>
      <c r="J26" s="12">
        <v>68</v>
      </c>
      <c r="K26" s="17">
        <f t="shared" si="3"/>
        <v>4</v>
      </c>
      <c r="L26" s="18">
        <v>34</v>
      </c>
      <c r="M26" s="19">
        <f t="shared" si="4"/>
        <v>8.5</v>
      </c>
      <c r="N26" s="20">
        <f t="shared" si="5"/>
        <v>39.385338345864668</v>
      </c>
      <c r="O26" s="14"/>
    </row>
    <row r="27" spans="1:15" ht="24" x14ac:dyDescent="0.55000000000000004">
      <c r="A27" s="12">
        <v>5</v>
      </c>
      <c r="B27" s="13">
        <v>651201125</v>
      </c>
      <c r="C27" s="13" t="s">
        <v>107</v>
      </c>
      <c r="D27" s="12">
        <v>102</v>
      </c>
      <c r="E27" s="16">
        <f t="shared" si="0"/>
        <v>4.5535714285714288</v>
      </c>
      <c r="F27" s="12">
        <v>22.4</v>
      </c>
      <c r="G27" s="16">
        <f t="shared" si="1"/>
        <v>4</v>
      </c>
      <c r="H27" s="12">
        <v>72</v>
      </c>
      <c r="I27" s="16">
        <f t="shared" si="2"/>
        <v>18.94736842105263</v>
      </c>
      <c r="J27" s="12">
        <v>69</v>
      </c>
      <c r="K27" s="17">
        <f t="shared" si="3"/>
        <v>4.0588235294117645</v>
      </c>
      <c r="L27" s="18">
        <v>34</v>
      </c>
      <c r="M27" s="19">
        <f t="shared" si="4"/>
        <v>8.5</v>
      </c>
      <c r="N27" s="20">
        <f t="shared" si="5"/>
        <v>40.059763379035829</v>
      </c>
      <c r="O27" s="14"/>
    </row>
    <row r="28" spans="1:15" ht="24" x14ac:dyDescent="0.55000000000000004">
      <c r="A28" s="12">
        <v>6</v>
      </c>
      <c r="B28" s="13">
        <v>651201131</v>
      </c>
      <c r="C28" s="13" t="s">
        <v>108</v>
      </c>
      <c r="D28" s="12">
        <v>100</v>
      </c>
      <c r="E28" s="16">
        <f t="shared" si="0"/>
        <v>4.4642857142857144</v>
      </c>
      <c r="F28" s="12">
        <v>22.4</v>
      </c>
      <c r="G28" s="16">
        <f t="shared" si="1"/>
        <v>4</v>
      </c>
      <c r="H28" s="12">
        <v>72</v>
      </c>
      <c r="I28" s="16">
        <f t="shared" si="2"/>
        <v>18.94736842105263</v>
      </c>
      <c r="J28" s="12">
        <v>67</v>
      </c>
      <c r="K28" s="17">
        <f t="shared" si="3"/>
        <v>3.9411764705882355</v>
      </c>
      <c r="L28" s="18">
        <v>34</v>
      </c>
      <c r="M28" s="19">
        <f t="shared" si="4"/>
        <v>8.5</v>
      </c>
      <c r="N28" s="20">
        <f t="shared" si="5"/>
        <v>39.852830605926584</v>
      </c>
      <c r="O28" s="14"/>
    </row>
    <row r="29" spans="1:15" ht="24" x14ac:dyDescent="0.55000000000000004">
      <c r="A29" s="12">
        <v>7</v>
      </c>
      <c r="B29" s="13">
        <v>651201142</v>
      </c>
      <c r="C29" s="13" t="s">
        <v>109</v>
      </c>
      <c r="D29" s="12">
        <v>102</v>
      </c>
      <c r="E29" s="16">
        <f t="shared" si="0"/>
        <v>4.5535714285714288</v>
      </c>
      <c r="F29" s="12">
        <v>25.2</v>
      </c>
      <c r="G29" s="16">
        <f t="shared" si="1"/>
        <v>4.5</v>
      </c>
      <c r="H29" s="12">
        <v>68</v>
      </c>
      <c r="I29" s="16">
        <f t="shared" si="2"/>
        <v>17.894736842105264</v>
      </c>
      <c r="J29" s="12">
        <v>70</v>
      </c>
      <c r="K29" s="17">
        <f t="shared" si="3"/>
        <v>4.117647058823529</v>
      </c>
      <c r="L29" s="18">
        <v>34</v>
      </c>
      <c r="M29" s="19">
        <f t="shared" si="4"/>
        <v>8.5</v>
      </c>
      <c r="N29" s="20">
        <f t="shared" si="5"/>
        <v>39.56595532950022</v>
      </c>
      <c r="O29" s="14"/>
    </row>
    <row r="30" spans="1:15" ht="24" x14ac:dyDescent="0.55000000000000004">
      <c r="A30" s="12">
        <v>8</v>
      </c>
      <c r="B30" s="13">
        <v>651201148</v>
      </c>
      <c r="C30" s="13" t="s">
        <v>110</v>
      </c>
      <c r="D30" s="12">
        <v>102</v>
      </c>
      <c r="E30" s="16">
        <f t="shared" si="0"/>
        <v>4.5535714285714288</v>
      </c>
      <c r="F30" s="12">
        <v>22.4</v>
      </c>
      <c r="G30" s="16">
        <f t="shared" si="1"/>
        <v>4</v>
      </c>
      <c r="H30" s="12">
        <v>72</v>
      </c>
      <c r="I30" s="16">
        <f t="shared" si="2"/>
        <v>18.94736842105263</v>
      </c>
      <c r="J30" s="12">
        <v>70</v>
      </c>
      <c r="K30" s="17">
        <f t="shared" si="3"/>
        <v>4.117647058823529</v>
      </c>
      <c r="L30" s="18">
        <v>32</v>
      </c>
      <c r="M30" s="19">
        <f t="shared" si="4"/>
        <v>8</v>
      </c>
      <c r="N30" s="20">
        <f t="shared" si="5"/>
        <v>39.61858690844759</v>
      </c>
      <c r="O30" s="14"/>
    </row>
    <row r="31" spans="1:15" ht="24" x14ac:dyDescent="0.55000000000000004">
      <c r="A31" s="26">
        <v>9</v>
      </c>
      <c r="B31" s="27">
        <v>651201108</v>
      </c>
      <c r="C31" s="27" t="s">
        <v>111</v>
      </c>
      <c r="D31" s="12">
        <v>100</v>
      </c>
      <c r="E31" s="16">
        <f t="shared" si="0"/>
        <v>4.4642857142857144</v>
      </c>
      <c r="F31" s="12">
        <v>25.2</v>
      </c>
      <c r="G31" s="16">
        <f t="shared" si="1"/>
        <v>4.5</v>
      </c>
      <c r="H31" s="12">
        <v>72</v>
      </c>
      <c r="I31" s="16">
        <f t="shared" si="2"/>
        <v>18.94736842105263</v>
      </c>
      <c r="J31" s="12">
        <v>69</v>
      </c>
      <c r="K31" s="17">
        <f t="shared" si="3"/>
        <v>4.0588235294117645</v>
      </c>
      <c r="L31" s="18">
        <v>36</v>
      </c>
      <c r="M31" s="19">
        <f t="shared" si="4"/>
        <v>9</v>
      </c>
      <c r="N31" s="20">
        <f t="shared" si="5"/>
        <v>40.970477664750106</v>
      </c>
      <c r="O31" s="14"/>
    </row>
    <row r="32" spans="1:15" ht="24" x14ac:dyDescent="0.55000000000000004">
      <c r="A32" s="26">
        <v>10</v>
      </c>
      <c r="B32" s="27">
        <v>651201145</v>
      </c>
      <c r="C32" s="27" t="s">
        <v>113</v>
      </c>
      <c r="D32" s="12">
        <v>96</v>
      </c>
      <c r="E32" s="16">
        <f t="shared" si="0"/>
        <v>4.2857142857142856</v>
      </c>
      <c r="F32" s="12">
        <v>25.2</v>
      </c>
      <c r="G32" s="16">
        <f t="shared" si="1"/>
        <v>4.5</v>
      </c>
      <c r="H32" s="12">
        <v>72</v>
      </c>
      <c r="I32" s="16">
        <f t="shared" si="2"/>
        <v>18.94736842105263</v>
      </c>
      <c r="J32" s="12">
        <v>68</v>
      </c>
      <c r="K32" s="17">
        <f t="shared" si="3"/>
        <v>4</v>
      </c>
      <c r="L32" s="18">
        <v>30</v>
      </c>
      <c r="M32" s="19">
        <f t="shared" si="4"/>
        <v>7.5</v>
      </c>
      <c r="N32" s="20">
        <f t="shared" si="5"/>
        <v>39.233082706766915</v>
      </c>
      <c r="O32" s="14"/>
    </row>
    <row r="33" spans="1:15" ht="24" x14ac:dyDescent="0.55000000000000004">
      <c r="A33" s="26">
        <v>11</v>
      </c>
      <c r="B33" s="27">
        <v>651201136</v>
      </c>
      <c r="C33" s="27" t="s">
        <v>114</v>
      </c>
      <c r="D33" s="12">
        <v>96</v>
      </c>
      <c r="E33" s="16">
        <f t="shared" si="0"/>
        <v>4.2857142857142856</v>
      </c>
      <c r="F33" s="12">
        <v>22.4</v>
      </c>
      <c r="G33" s="16">
        <f t="shared" si="1"/>
        <v>4</v>
      </c>
      <c r="H33" s="12">
        <v>72</v>
      </c>
      <c r="I33" s="16">
        <f t="shared" si="2"/>
        <v>18.94736842105263</v>
      </c>
      <c r="J33" s="12">
        <v>68</v>
      </c>
      <c r="K33" s="17">
        <f t="shared" si="3"/>
        <v>4</v>
      </c>
      <c r="L33" s="18">
        <v>30</v>
      </c>
      <c r="M33" s="19">
        <f t="shared" si="4"/>
        <v>7.5</v>
      </c>
      <c r="N33" s="20">
        <f t="shared" si="5"/>
        <v>38.733082706766915</v>
      </c>
      <c r="O33" s="14"/>
    </row>
    <row r="34" spans="1:15" ht="24" x14ac:dyDescent="0.55000000000000004">
      <c r="A34" s="26">
        <v>12</v>
      </c>
      <c r="B34" s="27">
        <v>651201114</v>
      </c>
      <c r="C34" s="27" t="s">
        <v>115</v>
      </c>
      <c r="D34" s="12">
        <v>102</v>
      </c>
      <c r="E34" s="16">
        <f t="shared" si="0"/>
        <v>4.5535714285714288</v>
      </c>
      <c r="F34" s="12">
        <v>22.4</v>
      </c>
      <c r="G34" s="16">
        <f t="shared" si="1"/>
        <v>4</v>
      </c>
      <c r="H34" s="12">
        <v>72</v>
      </c>
      <c r="I34" s="16">
        <f t="shared" si="2"/>
        <v>18.94736842105263</v>
      </c>
      <c r="J34" s="12">
        <v>67</v>
      </c>
      <c r="K34" s="17">
        <f t="shared" si="3"/>
        <v>3.9411764705882355</v>
      </c>
      <c r="L34" s="18">
        <v>34</v>
      </c>
      <c r="M34" s="19">
        <f t="shared" si="4"/>
        <v>8.5</v>
      </c>
      <c r="N34" s="20">
        <f t="shared" si="5"/>
        <v>39.942116320212293</v>
      </c>
      <c r="O34" s="14"/>
    </row>
    <row r="35" spans="1:15" ht="24" x14ac:dyDescent="0.55000000000000004">
      <c r="A35" s="26">
        <v>13</v>
      </c>
      <c r="B35" s="27">
        <v>651201120</v>
      </c>
      <c r="C35" s="27" t="s">
        <v>116</v>
      </c>
      <c r="D35" s="12">
        <v>94</v>
      </c>
      <c r="E35" s="16">
        <f t="shared" si="0"/>
        <v>4.1964285714285712</v>
      </c>
      <c r="F35" s="12">
        <v>25.2</v>
      </c>
      <c r="G35" s="16">
        <f t="shared" si="1"/>
        <v>4.5</v>
      </c>
      <c r="H35" s="12">
        <v>70</v>
      </c>
      <c r="I35" s="16">
        <f t="shared" si="2"/>
        <v>18.421052631578949</v>
      </c>
      <c r="J35" s="12">
        <v>68</v>
      </c>
      <c r="K35" s="17">
        <f t="shared" si="3"/>
        <v>4</v>
      </c>
      <c r="L35" s="18">
        <v>30</v>
      </c>
      <c r="M35" s="19">
        <f t="shared" si="4"/>
        <v>7.5</v>
      </c>
      <c r="N35" s="20">
        <f t="shared" si="5"/>
        <v>38.617481203007522</v>
      </c>
      <c r="O35" s="14"/>
    </row>
    <row r="36" spans="1:15" ht="24" x14ac:dyDescent="0.55000000000000004">
      <c r="A36" s="26">
        <v>14</v>
      </c>
      <c r="B36" s="27">
        <v>651201126</v>
      </c>
      <c r="C36" s="27" t="s">
        <v>117</v>
      </c>
      <c r="D36" s="12">
        <v>102</v>
      </c>
      <c r="E36" s="16">
        <f t="shared" si="0"/>
        <v>4.5535714285714288</v>
      </c>
      <c r="F36" s="12">
        <v>25.2</v>
      </c>
      <c r="G36" s="16">
        <f t="shared" si="1"/>
        <v>4.5</v>
      </c>
      <c r="H36" s="12">
        <v>68</v>
      </c>
      <c r="I36" s="16">
        <f t="shared" si="2"/>
        <v>17.894736842105264</v>
      </c>
      <c r="J36" s="12">
        <v>67</v>
      </c>
      <c r="K36" s="17">
        <f t="shared" si="3"/>
        <v>3.9411764705882355</v>
      </c>
      <c r="L36" s="18">
        <v>36</v>
      </c>
      <c r="M36" s="19">
        <f t="shared" si="4"/>
        <v>9</v>
      </c>
      <c r="N36" s="20">
        <f t="shared" si="5"/>
        <v>39.889484741264923</v>
      </c>
      <c r="O36" s="14"/>
    </row>
    <row r="37" spans="1:15" ht="24" x14ac:dyDescent="0.55000000000000004">
      <c r="A37" s="26">
        <v>15</v>
      </c>
      <c r="B37" s="27">
        <v>651201132</v>
      </c>
      <c r="C37" s="27" t="s">
        <v>118</v>
      </c>
      <c r="D37" s="12">
        <v>102</v>
      </c>
      <c r="E37" s="16">
        <f t="shared" si="0"/>
        <v>4.5535714285714288</v>
      </c>
      <c r="F37" s="12">
        <v>22.4</v>
      </c>
      <c r="G37" s="16">
        <f t="shared" si="1"/>
        <v>4</v>
      </c>
      <c r="H37" s="12">
        <v>72</v>
      </c>
      <c r="I37" s="16">
        <f t="shared" si="2"/>
        <v>18.94736842105263</v>
      </c>
      <c r="J37" s="12">
        <v>69</v>
      </c>
      <c r="K37" s="17">
        <f t="shared" si="3"/>
        <v>4.0588235294117645</v>
      </c>
      <c r="L37" s="18">
        <v>34</v>
      </c>
      <c r="M37" s="19">
        <f t="shared" si="4"/>
        <v>8.5</v>
      </c>
      <c r="N37" s="20">
        <f t="shared" si="5"/>
        <v>40.059763379035829</v>
      </c>
      <c r="O37" s="14"/>
    </row>
    <row r="38" spans="1:15" ht="24" x14ac:dyDescent="0.55000000000000004">
      <c r="A38" s="26">
        <v>16</v>
      </c>
      <c r="B38" s="27">
        <v>651201143</v>
      </c>
      <c r="C38" s="27" t="s">
        <v>119</v>
      </c>
      <c r="D38" s="12">
        <v>102</v>
      </c>
      <c r="E38" s="16">
        <f t="shared" si="0"/>
        <v>4.5535714285714288</v>
      </c>
      <c r="F38" s="12">
        <v>22.4</v>
      </c>
      <c r="G38" s="16">
        <f t="shared" si="1"/>
        <v>4</v>
      </c>
      <c r="H38" s="12">
        <v>74</v>
      </c>
      <c r="I38" s="16">
        <f t="shared" si="2"/>
        <v>19.473684210526315</v>
      </c>
      <c r="J38" s="12">
        <v>69</v>
      </c>
      <c r="K38" s="17">
        <f t="shared" si="3"/>
        <v>4.0588235294117645</v>
      </c>
      <c r="L38" s="18">
        <v>36</v>
      </c>
      <c r="M38" s="19">
        <f t="shared" si="4"/>
        <v>9</v>
      </c>
      <c r="N38" s="20">
        <f t="shared" si="5"/>
        <v>41.086079168509514</v>
      </c>
      <c r="O38" s="14"/>
    </row>
    <row r="39" spans="1:15" ht="24" x14ac:dyDescent="0.55000000000000004">
      <c r="A39" s="26">
        <v>17</v>
      </c>
      <c r="B39" s="27">
        <v>651201149</v>
      </c>
      <c r="C39" s="27" t="s">
        <v>120</v>
      </c>
      <c r="D39" s="12">
        <v>102</v>
      </c>
      <c r="E39" s="16">
        <f t="shared" si="0"/>
        <v>4.5535714285714288</v>
      </c>
      <c r="F39" s="12">
        <v>22.4</v>
      </c>
      <c r="G39" s="16">
        <f t="shared" si="1"/>
        <v>4</v>
      </c>
      <c r="H39" s="12">
        <v>74</v>
      </c>
      <c r="I39" s="16">
        <f t="shared" si="2"/>
        <v>19.473684210526315</v>
      </c>
      <c r="J39" s="12">
        <v>68</v>
      </c>
      <c r="K39" s="17">
        <f t="shared" si="3"/>
        <v>4</v>
      </c>
      <c r="L39" s="18">
        <v>36</v>
      </c>
      <c r="M39" s="19">
        <f t="shared" si="4"/>
        <v>9</v>
      </c>
      <c r="N39" s="20">
        <f t="shared" si="5"/>
        <v>41.027255639097746</v>
      </c>
      <c r="O39" s="14"/>
    </row>
  </sheetData>
  <mergeCells count="12">
    <mergeCell ref="L4:M4"/>
    <mergeCell ref="N4:N5"/>
    <mergeCell ref="A1:O1"/>
    <mergeCell ref="A2:O2"/>
    <mergeCell ref="A3:O3"/>
    <mergeCell ref="A4:A5"/>
    <mergeCell ref="B4:B5"/>
    <mergeCell ref="C4:C5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524DB-4AF3-1549-B026-28B2479E878A}">
  <dimension ref="A1:P39"/>
  <sheetViews>
    <sheetView workbookViewId="0">
      <selection activeCell="G11" sqref="G11"/>
    </sheetView>
  </sheetViews>
  <sheetFormatPr defaultColWidth="11.5546875" defaultRowHeight="15" x14ac:dyDescent="0.2"/>
  <cols>
    <col min="3" max="3" width="25.6640625" customWidth="1"/>
  </cols>
  <sheetData>
    <row r="1" spans="1:16" ht="24" x14ac:dyDescent="0.55000000000000004">
      <c r="A1" s="105" t="s">
        <v>121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5"/>
    </row>
    <row r="2" spans="1:16" ht="24" x14ac:dyDescent="0.55000000000000004">
      <c r="A2" s="105" t="s">
        <v>122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5"/>
    </row>
    <row r="3" spans="1:16" ht="24" x14ac:dyDescent="0.55000000000000004">
      <c r="A3" s="105" t="s">
        <v>131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5"/>
    </row>
    <row r="4" spans="1:16" ht="24" x14ac:dyDescent="0.2">
      <c r="A4" s="106" t="s">
        <v>1</v>
      </c>
      <c r="B4" s="108" t="s">
        <v>2</v>
      </c>
      <c r="C4" s="106" t="s">
        <v>124</v>
      </c>
      <c r="D4" s="102" t="s">
        <v>125</v>
      </c>
      <c r="E4" s="103"/>
      <c r="F4" s="102" t="s">
        <v>126</v>
      </c>
      <c r="G4" s="103"/>
      <c r="H4" s="110" t="s">
        <v>132</v>
      </c>
      <c r="I4" s="110"/>
      <c r="J4" s="102" t="s">
        <v>133</v>
      </c>
      <c r="K4" s="103"/>
      <c r="L4" s="110" t="s">
        <v>128</v>
      </c>
      <c r="M4" s="110"/>
      <c r="N4" s="102" t="s">
        <v>129</v>
      </c>
      <c r="O4" s="103"/>
      <c r="P4" s="104" t="s">
        <v>130</v>
      </c>
    </row>
    <row r="5" spans="1:16" ht="24" x14ac:dyDescent="0.2">
      <c r="A5" s="111"/>
      <c r="B5" s="112"/>
      <c r="C5" s="111"/>
      <c r="D5" s="7">
        <v>112</v>
      </c>
      <c r="E5" s="8">
        <v>0.05</v>
      </c>
      <c r="F5" s="7">
        <v>28</v>
      </c>
      <c r="G5" s="8">
        <v>0.05</v>
      </c>
      <c r="H5" s="7">
        <v>92</v>
      </c>
      <c r="I5" s="8">
        <v>0.1</v>
      </c>
      <c r="J5" s="10">
        <v>64</v>
      </c>
      <c r="K5" s="8">
        <v>0.1</v>
      </c>
      <c r="L5" s="7">
        <v>85</v>
      </c>
      <c r="M5" s="8">
        <v>0.05</v>
      </c>
      <c r="N5" s="28">
        <v>0.4</v>
      </c>
      <c r="O5" s="8">
        <v>0.1</v>
      </c>
      <c r="P5" s="104"/>
    </row>
    <row r="6" spans="1:16" ht="24" x14ac:dyDescent="0.55000000000000004">
      <c r="A6" s="12">
        <v>1</v>
      </c>
      <c r="B6" s="13">
        <v>651201197</v>
      </c>
      <c r="C6" s="13" t="s">
        <v>47</v>
      </c>
      <c r="D6" s="15">
        <v>100</v>
      </c>
      <c r="E6" s="16">
        <f>5*D6/112</f>
        <v>4.4642857142857144</v>
      </c>
      <c r="F6" s="15">
        <v>22.5</v>
      </c>
      <c r="G6" s="16">
        <f>5*F6/28</f>
        <v>4.0178571428571432</v>
      </c>
      <c r="H6" s="15">
        <v>74</v>
      </c>
      <c r="I6" s="16">
        <f>10*H6/92</f>
        <v>8.0434782608695645</v>
      </c>
      <c r="J6" s="15">
        <v>54</v>
      </c>
      <c r="K6" s="17">
        <f>10*J6/64</f>
        <v>8.4375</v>
      </c>
      <c r="L6" s="18">
        <v>74</v>
      </c>
      <c r="M6" s="19">
        <f>5*L6/85</f>
        <v>4.3529411764705879</v>
      </c>
      <c r="N6" s="18">
        <v>28</v>
      </c>
      <c r="O6" s="29">
        <f>10*N6/40</f>
        <v>7</v>
      </c>
      <c r="P6" s="30">
        <f>SUM(E6+G6+I6+K6+M6+O6)</f>
        <v>36.316062294483011</v>
      </c>
    </row>
    <row r="7" spans="1:16" ht="24" x14ac:dyDescent="0.55000000000000004">
      <c r="A7" s="12">
        <v>2</v>
      </c>
      <c r="B7" s="13">
        <v>651201201</v>
      </c>
      <c r="C7" s="13" t="s">
        <v>48</v>
      </c>
      <c r="D7" s="12">
        <v>102</v>
      </c>
      <c r="E7" s="16">
        <f t="shared" ref="E7:E39" si="0">5*D7/112</f>
        <v>4.5535714285714288</v>
      </c>
      <c r="F7" s="12">
        <v>23.8</v>
      </c>
      <c r="G7" s="16">
        <f t="shared" ref="G7:G39" si="1">5*F7/28</f>
        <v>4.25</v>
      </c>
      <c r="H7" s="12">
        <v>75</v>
      </c>
      <c r="I7" s="16">
        <f t="shared" ref="I7:I39" si="2">10*H7/92</f>
        <v>8.1521739130434785</v>
      </c>
      <c r="J7" s="12">
        <v>55</v>
      </c>
      <c r="K7" s="17">
        <f t="shared" ref="K7:K39" si="3">10*J7/64</f>
        <v>8.59375</v>
      </c>
      <c r="L7" s="18">
        <v>72</v>
      </c>
      <c r="M7" s="19">
        <f t="shared" ref="M7:M39" si="4">5*L7/85</f>
        <v>4.2352941176470589</v>
      </c>
      <c r="N7" s="18">
        <v>28</v>
      </c>
      <c r="O7" s="29">
        <f t="shared" ref="O7:O39" si="5">10*N7/40</f>
        <v>7</v>
      </c>
      <c r="P7" s="30">
        <f t="shared" ref="P7:P39" si="6">SUM(E7+G7+I7+K7+M7+O7)</f>
        <v>36.784789459261965</v>
      </c>
    </row>
    <row r="8" spans="1:16" ht="24" x14ac:dyDescent="0.55000000000000004">
      <c r="A8" s="12">
        <v>3</v>
      </c>
      <c r="B8" s="13">
        <v>651201155</v>
      </c>
      <c r="C8" s="13" t="s">
        <v>49</v>
      </c>
      <c r="D8" s="12">
        <v>103</v>
      </c>
      <c r="E8" s="16">
        <f t="shared" si="0"/>
        <v>4.5982142857142856</v>
      </c>
      <c r="F8" s="12">
        <v>23.8</v>
      </c>
      <c r="G8" s="16">
        <f t="shared" si="1"/>
        <v>4.25</v>
      </c>
      <c r="H8" s="12">
        <v>80</v>
      </c>
      <c r="I8" s="16">
        <f t="shared" si="2"/>
        <v>8.695652173913043</v>
      </c>
      <c r="J8" s="12">
        <v>56</v>
      </c>
      <c r="K8" s="17">
        <f t="shared" si="3"/>
        <v>8.75</v>
      </c>
      <c r="L8" s="18">
        <v>75</v>
      </c>
      <c r="M8" s="19">
        <f t="shared" si="4"/>
        <v>4.4117647058823533</v>
      </c>
      <c r="N8" s="18">
        <v>28</v>
      </c>
      <c r="O8" s="29">
        <f t="shared" si="5"/>
        <v>7</v>
      </c>
      <c r="P8" s="30">
        <f t="shared" si="6"/>
        <v>37.705631165509679</v>
      </c>
    </row>
    <row r="9" spans="1:16" ht="24" x14ac:dyDescent="0.55000000000000004">
      <c r="A9" s="12">
        <v>4</v>
      </c>
      <c r="B9" s="13">
        <v>651201162</v>
      </c>
      <c r="C9" s="13" t="s">
        <v>50</v>
      </c>
      <c r="D9" s="12">
        <v>100</v>
      </c>
      <c r="E9" s="16">
        <f t="shared" si="0"/>
        <v>4.4642857142857144</v>
      </c>
      <c r="F9" s="12">
        <v>22.4</v>
      </c>
      <c r="G9" s="16">
        <f t="shared" si="1"/>
        <v>4</v>
      </c>
      <c r="H9" s="12">
        <v>74</v>
      </c>
      <c r="I9" s="16">
        <f t="shared" si="2"/>
        <v>8.0434782608695645</v>
      </c>
      <c r="J9" s="12">
        <v>56</v>
      </c>
      <c r="K9" s="17">
        <f t="shared" si="3"/>
        <v>8.75</v>
      </c>
      <c r="L9" s="18">
        <v>70</v>
      </c>
      <c r="M9" s="19">
        <f t="shared" si="4"/>
        <v>4.117647058823529</v>
      </c>
      <c r="N9" s="18">
        <v>0</v>
      </c>
      <c r="O9" s="29">
        <f t="shared" si="5"/>
        <v>0</v>
      </c>
      <c r="P9" s="30">
        <f t="shared" si="6"/>
        <v>29.375411033978807</v>
      </c>
    </row>
    <row r="10" spans="1:16" ht="24" x14ac:dyDescent="0.55000000000000004">
      <c r="A10" s="12">
        <v>5</v>
      </c>
      <c r="B10" s="13">
        <v>651201172</v>
      </c>
      <c r="C10" s="13" t="s">
        <v>51</v>
      </c>
      <c r="D10" s="12">
        <v>103</v>
      </c>
      <c r="E10" s="16">
        <f t="shared" si="0"/>
        <v>4.5982142857142856</v>
      </c>
      <c r="F10" s="12">
        <v>25.2</v>
      </c>
      <c r="G10" s="16">
        <f t="shared" si="1"/>
        <v>4.5</v>
      </c>
      <c r="H10" s="12">
        <v>76</v>
      </c>
      <c r="I10" s="16">
        <f t="shared" si="2"/>
        <v>8.2608695652173907</v>
      </c>
      <c r="J10" s="12">
        <v>55</v>
      </c>
      <c r="K10" s="17">
        <f t="shared" si="3"/>
        <v>8.59375</v>
      </c>
      <c r="L10" s="18">
        <v>73</v>
      </c>
      <c r="M10" s="19">
        <f t="shared" si="4"/>
        <v>4.2941176470588234</v>
      </c>
      <c r="N10" s="18">
        <v>28</v>
      </c>
      <c r="O10" s="29">
        <f t="shared" si="5"/>
        <v>7</v>
      </c>
      <c r="P10" s="30">
        <f t="shared" si="6"/>
        <v>37.246951497990494</v>
      </c>
    </row>
    <row r="11" spans="1:16" ht="24" x14ac:dyDescent="0.55000000000000004">
      <c r="A11" s="12">
        <v>6</v>
      </c>
      <c r="B11" s="13">
        <v>651201178</v>
      </c>
      <c r="C11" s="13" t="s">
        <v>52</v>
      </c>
      <c r="D11" s="12">
        <v>102</v>
      </c>
      <c r="E11" s="16">
        <f t="shared" si="0"/>
        <v>4.5535714285714288</v>
      </c>
      <c r="F11" s="12">
        <v>23.8</v>
      </c>
      <c r="G11" s="16">
        <f t="shared" si="1"/>
        <v>4.25</v>
      </c>
      <c r="H11" s="12">
        <v>74</v>
      </c>
      <c r="I11" s="16">
        <f t="shared" si="2"/>
        <v>8.0434782608695645</v>
      </c>
      <c r="J11" s="12">
        <v>54</v>
      </c>
      <c r="K11" s="17">
        <f t="shared" si="3"/>
        <v>8.4375</v>
      </c>
      <c r="L11" s="18">
        <v>72</v>
      </c>
      <c r="M11" s="19">
        <f t="shared" si="4"/>
        <v>4.2352941176470589</v>
      </c>
      <c r="N11" s="18">
        <v>28</v>
      </c>
      <c r="O11" s="29">
        <f t="shared" si="5"/>
        <v>7</v>
      </c>
      <c r="P11" s="30">
        <f t="shared" si="6"/>
        <v>36.519843807088051</v>
      </c>
    </row>
    <row r="12" spans="1:16" ht="24" x14ac:dyDescent="0.55000000000000004">
      <c r="A12" s="12">
        <v>7</v>
      </c>
      <c r="B12" s="13">
        <v>651201185</v>
      </c>
      <c r="C12" s="13" t="s">
        <v>53</v>
      </c>
      <c r="D12" s="12">
        <v>104</v>
      </c>
      <c r="E12" s="16">
        <f t="shared" si="0"/>
        <v>4.6428571428571432</v>
      </c>
      <c r="F12" s="12">
        <v>23.8</v>
      </c>
      <c r="G12" s="16">
        <f t="shared" si="1"/>
        <v>4.25</v>
      </c>
      <c r="H12" s="12">
        <v>77</v>
      </c>
      <c r="I12" s="16">
        <f t="shared" si="2"/>
        <v>8.3695652173913047</v>
      </c>
      <c r="J12" s="12">
        <v>58</v>
      </c>
      <c r="K12" s="17">
        <f t="shared" si="3"/>
        <v>9.0625</v>
      </c>
      <c r="L12" s="18">
        <v>73</v>
      </c>
      <c r="M12" s="19">
        <f t="shared" si="4"/>
        <v>4.2941176470588234</v>
      </c>
      <c r="N12" s="18">
        <v>28</v>
      </c>
      <c r="O12" s="29">
        <f t="shared" si="5"/>
        <v>7</v>
      </c>
      <c r="P12" s="30">
        <f t="shared" si="6"/>
        <v>37.619040007307269</v>
      </c>
    </row>
    <row r="13" spans="1:16" ht="24" x14ac:dyDescent="0.55000000000000004">
      <c r="A13" s="12">
        <v>8</v>
      </c>
      <c r="B13" s="13">
        <v>651201191</v>
      </c>
      <c r="C13" s="13" t="s">
        <v>54</v>
      </c>
      <c r="D13" s="12">
        <v>105</v>
      </c>
      <c r="E13" s="16">
        <f t="shared" si="0"/>
        <v>4.6875</v>
      </c>
      <c r="F13" s="12">
        <v>23.8</v>
      </c>
      <c r="G13" s="16">
        <f t="shared" si="1"/>
        <v>4.25</v>
      </c>
      <c r="H13" s="12">
        <v>74</v>
      </c>
      <c r="I13" s="16">
        <f t="shared" si="2"/>
        <v>8.0434782608695645</v>
      </c>
      <c r="J13" s="12">
        <v>54</v>
      </c>
      <c r="K13" s="17">
        <f t="shared" si="3"/>
        <v>8.4375</v>
      </c>
      <c r="L13" s="18">
        <v>72</v>
      </c>
      <c r="M13" s="19">
        <f t="shared" si="4"/>
        <v>4.2352941176470589</v>
      </c>
      <c r="N13" s="18">
        <v>32</v>
      </c>
      <c r="O13" s="29">
        <f t="shared" si="5"/>
        <v>8</v>
      </c>
      <c r="P13" s="30">
        <f t="shared" si="6"/>
        <v>37.653772378516621</v>
      </c>
    </row>
    <row r="14" spans="1:16" ht="24" x14ac:dyDescent="0.55000000000000004">
      <c r="A14" s="18">
        <v>9</v>
      </c>
      <c r="B14" s="13">
        <v>651201199</v>
      </c>
      <c r="C14" s="13" t="s">
        <v>55</v>
      </c>
      <c r="D14" s="12">
        <v>104</v>
      </c>
      <c r="E14" s="16">
        <f t="shared" si="0"/>
        <v>4.6428571428571432</v>
      </c>
      <c r="F14" s="12">
        <v>23.8</v>
      </c>
      <c r="G14" s="16">
        <f t="shared" si="1"/>
        <v>4.25</v>
      </c>
      <c r="H14" s="12">
        <v>80</v>
      </c>
      <c r="I14" s="16">
        <f t="shared" si="2"/>
        <v>8.695652173913043</v>
      </c>
      <c r="J14" s="12">
        <v>58</v>
      </c>
      <c r="K14" s="17">
        <f t="shared" si="3"/>
        <v>9.0625</v>
      </c>
      <c r="L14" s="18">
        <v>78</v>
      </c>
      <c r="M14" s="19">
        <f t="shared" si="4"/>
        <v>4.5882352941176467</v>
      </c>
      <c r="N14" s="18">
        <v>30</v>
      </c>
      <c r="O14" s="29">
        <f t="shared" si="5"/>
        <v>7.5</v>
      </c>
      <c r="P14" s="30">
        <f t="shared" si="6"/>
        <v>38.73924461088783</v>
      </c>
    </row>
    <row r="15" spans="1:16" ht="24" x14ac:dyDescent="0.55000000000000004">
      <c r="A15" s="22">
        <v>10</v>
      </c>
      <c r="B15" s="23">
        <v>651201187</v>
      </c>
      <c r="C15" s="23" t="s">
        <v>57</v>
      </c>
      <c r="D15" s="12">
        <v>104</v>
      </c>
      <c r="E15" s="16">
        <f t="shared" si="0"/>
        <v>4.6428571428571432</v>
      </c>
      <c r="F15" s="12">
        <v>25.2</v>
      </c>
      <c r="G15" s="16">
        <f t="shared" si="1"/>
        <v>4.5</v>
      </c>
      <c r="H15" s="12">
        <v>83</v>
      </c>
      <c r="I15" s="16">
        <f t="shared" si="2"/>
        <v>9.0217391304347831</v>
      </c>
      <c r="J15" s="12">
        <v>59</v>
      </c>
      <c r="K15" s="17">
        <f t="shared" si="3"/>
        <v>9.21875</v>
      </c>
      <c r="L15" s="18">
        <v>75</v>
      </c>
      <c r="M15" s="19">
        <f t="shared" si="4"/>
        <v>4.4117647058823533</v>
      </c>
      <c r="N15" s="18">
        <v>24</v>
      </c>
      <c r="O15" s="29">
        <f t="shared" si="5"/>
        <v>6</v>
      </c>
      <c r="P15" s="30">
        <f t="shared" si="6"/>
        <v>37.795110979174282</v>
      </c>
    </row>
    <row r="16" spans="1:16" ht="24" x14ac:dyDescent="0.55000000000000004">
      <c r="A16" s="22">
        <v>11</v>
      </c>
      <c r="B16" s="23">
        <v>651201156</v>
      </c>
      <c r="C16" s="23" t="s">
        <v>58</v>
      </c>
      <c r="D16" s="12">
        <v>102</v>
      </c>
      <c r="E16" s="16">
        <f t="shared" si="0"/>
        <v>4.5535714285714288</v>
      </c>
      <c r="F16" s="12">
        <v>25.2</v>
      </c>
      <c r="G16" s="16">
        <f t="shared" si="1"/>
        <v>4.5</v>
      </c>
      <c r="H16" s="12">
        <v>80</v>
      </c>
      <c r="I16" s="16">
        <f t="shared" si="2"/>
        <v>8.695652173913043</v>
      </c>
      <c r="J16" s="12">
        <v>55</v>
      </c>
      <c r="K16" s="17">
        <f t="shared" si="3"/>
        <v>8.59375</v>
      </c>
      <c r="L16" s="18">
        <v>75</v>
      </c>
      <c r="M16" s="19">
        <f t="shared" si="4"/>
        <v>4.4117647058823533</v>
      </c>
      <c r="N16" s="18">
        <v>24</v>
      </c>
      <c r="O16" s="29">
        <f t="shared" si="5"/>
        <v>6</v>
      </c>
      <c r="P16" s="30">
        <f t="shared" si="6"/>
        <v>36.754738308366825</v>
      </c>
    </row>
    <row r="17" spans="1:16" ht="24" x14ac:dyDescent="0.55000000000000004">
      <c r="A17" s="22">
        <v>12</v>
      </c>
      <c r="B17" s="23">
        <v>651201163</v>
      </c>
      <c r="C17" s="23" t="s">
        <v>59</v>
      </c>
      <c r="D17" s="12">
        <v>104</v>
      </c>
      <c r="E17" s="16">
        <f t="shared" si="0"/>
        <v>4.6428571428571432</v>
      </c>
      <c r="F17" s="12">
        <v>24.5</v>
      </c>
      <c r="G17" s="16">
        <f t="shared" si="1"/>
        <v>4.375</v>
      </c>
      <c r="H17" s="12">
        <v>83</v>
      </c>
      <c r="I17" s="16">
        <f t="shared" si="2"/>
        <v>9.0217391304347831</v>
      </c>
      <c r="J17" s="12">
        <v>58</v>
      </c>
      <c r="K17" s="17">
        <f t="shared" si="3"/>
        <v>9.0625</v>
      </c>
      <c r="L17" s="18">
        <v>78</v>
      </c>
      <c r="M17" s="19">
        <f t="shared" si="4"/>
        <v>4.5882352941176467</v>
      </c>
      <c r="N17" s="18">
        <v>28</v>
      </c>
      <c r="O17" s="29">
        <f t="shared" si="5"/>
        <v>7</v>
      </c>
      <c r="P17" s="30">
        <f t="shared" si="6"/>
        <v>38.690331567409572</v>
      </c>
    </row>
    <row r="18" spans="1:16" ht="24" x14ac:dyDescent="0.55000000000000004">
      <c r="A18" s="22">
        <v>13</v>
      </c>
      <c r="B18" s="23">
        <v>651201173</v>
      </c>
      <c r="C18" s="23" t="s">
        <v>60</v>
      </c>
      <c r="D18" s="12">
        <v>101</v>
      </c>
      <c r="E18" s="16">
        <f t="shared" si="0"/>
        <v>4.5089285714285712</v>
      </c>
      <c r="F18" s="12">
        <v>24.5</v>
      </c>
      <c r="G18" s="16">
        <f t="shared" si="1"/>
        <v>4.375</v>
      </c>
      <c r="H18" s="12">
        <v>79</v>
      </c>
      <c r="I18" s="16">
        <f t="shared" si="2"/>
        <v>8.5869565217391308</v>
      </c>
      <c r="J18" s="12">
        <v>57</v>
      </c>
      <c r="K18" s="17">
        <f t="shared" si="3"/>
        <v>8.90625</v>
      </c>
      <c r="L18" s="18">
        <v>79</v>
      </c>
      <c r="M18" s="19">
        <f t="shared" si="4"/>
        <v>4.6470588235294121</v>
      </c>
      <c r="N18" s="18">
        <v>26</v>
      </c>
      <c r="O18" s="29">
        <f t="shared" si="5"/>
        <v>6.5</v>
      </c>
      <c r="P18" s="30">
        <f t="shared" si="6"/>
        <v>37.524193916697115</v>
      </c>
    </row>
    <row r="19" spans="1:16" ht="24" x14ac:dyDescent="0.55000000000000004">
      <c r="A19" s="22">
        <v>14</v>
      </c>
      <c r="B19" s="23">
        <v>651201179</v>
      </c>
      <c r="C19" s="23" t="s">
        <v>61</v>
      </c>
      <c r="D19" s="12">
        <v>101</v>
      </c>
      <c r="E19" s="16">
        <f t="shared" si="0"/>
        <v>4.5089285714285712</v>
      </c>
      <c r="F19" s="12">
        <v>25.2</v>
      </c>
      <c r="G19" s="16">
        <f t="shared" si="1"/>
        <v>4.5</v>
      </c>
      <c r="H19" s="12">
        <v>77</v>
      </c>
      <c r="I19" s="16">
        <f t="shared" si="2"/>
        <v>8.3695652173913047</v>
      </c>
      <c r="J19" s="12">
        <v>57</v>
      </c>
      <c r="K19" s="17">
        <f t="shared" si="3"/>
        <v>8.90625</v>
      </c>
      <c r="L19" s="18">
        <v>73</v>
      </c>
      <c r="M19" s="19">
        <f t="shared" si="4"/>
        <v>4.2941176470588234</v>
      </c>
      <c r="N19" s="18">
        <v>28</v>
      </c>
      <c r="O19" s="29">
        <f t="shared" si="5"/>
        <v>7</v>
      </c>
      <c r="P19" s="30">
        <f t="shared" si="6"/>
        <v>37.578861435878693</v>
      </c>
    </row>
    <row r="20" spans="1:16" ht="24" x14ac:dyDescent="0.55000000000000004">
      <c r="A20" s="22">
        <v>15</v>
      </c>
      <c r="B20" s="23">
        <v>651201186</v>
      </c>
      <c r="C20" s="23" t="s">
        <v>62</v>
      </c>
      <c r="D20" s="24">
        <v>104</v>
      </c>
      <c r="E20" s="16">
        <f t="shared" si="0"/>
        <v>4.6428571428571432</v>
      </c>
      <c r="F20" s="24">
        <v>24.5</v>
      </c>
      <c r="G20" s="16">
        <f t="shared" si="1"/>
        <v>4.375</v>
      </c>
      <c r="H20" s="24">
        <v>82</v>
      </c>
      <c r="I20" s="16">
        <f t="shared" si="2"/>
        <v>8.9130434782608692</v>
      </c>
      <c r="J20" s="24">
        <v>58</v>
      </c>
      <c r="K20" s="17">
        <f t="shared" si="3"/>
        <v>9.0625</v>
      </c>
      <c r="L20" s="18">
        <v>75</v>
      </c>
      <c r="M20" s="19">
        <f t="shared" si="4"/>
        <v>4.4117647058823533</v>
      </c>
      <c r="N20" s="18">
        <v>30</v>
      </c>
      <c r="O20" s="29">
        <f t="shared" si="5"/>
        <v>7.5</v>
      </c>
      <c r="P20" s="30">
        <f t="shared" si="6"/>
        <v>38.905165327000368</v>
      </c>
    </row>
    <row r="21" spans="1:16" ht="24" x14ac:dyDescent="0.55000000000000004">
      <c r="A21" s="22">
        <v>16</v>
      </c>
      <c r="B21" s="23">
        <v>651201193</v>
      </c>
      <c r="C21" s="23" t="s">
        <v>63</v>
      </c>
      <c r="D21" s="12">
        <v>100</v>
      </c>
      <c r="E21" s="16">
        <f t="shared" si="0"/>
        <v>4.4642857142857144</v>
      </c>
      <c r="F21" s="12">
        <v>23.8</v>
      </c>
      <c r="G21" s="16">
        <f t="shared" si="1"/>
        <v>4.25</v>
      </c>
      <c r="H21" s="12">
        <v>75</v>
      </c>
      <c r="I21" s="16">
        <f t="shared" si="2"/>
        <v>8.1521739130434785</v>
      </c>
      <c r="J21" s="12">
        <v>56</v>
      </c>
      <c r="K21" s="17">
        <f t="shared" si="3"/>
        <v>8.75</v>
      </c>
      <c r="L21" s="18">
        <v>73</v>
      </c>
      <c r="M21" s="19">
        <f t="shared" si="4"/>
        <v>4.2941176470588234</v>
      </c>
      <c r="N21" s="18">
        <v>25</v>
      </c>
      <c r="O21" s="29">
        <f t="shared" si="5"/>
        <v>6.25</v>
      </c>
      <c r="P21" s="30">
        <f t="shared" si="6"/>
        <v>36.160577274388018</v>
      </c>
    </row>
    <row r="22" spans="1:16" ht="24" x14ac:dyDescent="0.55000000000000004">
      <c r="A22" s="22">
        <v>17</v>
      </c>
      <c r="B22" s="25">
        <v>651201200</v>
      </c>
      <c r="C22" s="25" t="s">
        <v>64</v>
      </c>
      <c r="D22" s="12">
        <v>104</v>
      </c>
      <c r="E22" s="16">
        <f t="shared" si="0"/>
        <v>4.6428571428571432</v>
      </c>
      <c r="F22" s="12">
        <v>25.2</v>
      </c>
      <c r="G22" s="16">
        <f t="shared" si="1"/>
        <v>4.5</v>
      </c>
      <c r="H22" s="12">
        <v>79</v>
      </c>
      <c r="I22" s="16">
        <f t="shared" si="2"/>
        <v>8.5869565217391308</v>
      </c>
      <c r="J22" s="12">
        <v>56</v>
      </c>
      <c r="K22" s="17">
        <f t="shared" si="3"/>
        <v>8.75</v>
      </c>
      <c r="L22" s="18">
        <v>75</v>
      </c>
      <c r="M22" s="19">
        <f t="shared" si="4"/>
        <v>4.4117647058823533</v>
      </c>
      <c r="N22" s="18">
        <v>28</v>
      </c>
      <c r="O22" s="29">
        <f t="shared" si="5"/>
        <v>7</v>
      </c>
      <c r="P22" s="30">
        <f t="shared" si="6"/>
        <v>37.891578370478626</v>
      </c>
    </row>
    <row r="23" spans="1:16" ht="24" x14ac:dyDescent="0.55000000000000004">
      <c r="A23" s="12">
        <v>1</v>
      </c>
      <c r="B23" s="13">
        <v>651201147</v>
      </c>
      <c r="C23" s="13" t="s">
        <v>103</v>
      </c>
      <c r="D23" s="12">
        <v>104</v>
      </c>
      <c r="E23" s="16">
        <f t="shared" si="0"/>
        <v>4.6428571428571432</v>
      </c>
      <c r="F23" s="12">
        <v>24.5</v>
      </c>
      <c r="G23" s="16">
        <f t="shared" si="1"/>
        <v>4.375</v>
      </c>
      <c r="H23" s="12">
        <v>80</v>
      </c>
      <c r="I23" s="16">
        <f t="shared" si="2"/>
        <v>8.695652173913043</v>
      </c>
      <c r="J23" s="12">
        <v>56</v>
      </c>
      <c r="K23" s="17">
        <f t="shared" si="3"/>
        <v>8.75</v>
      </c>
      <c r="L23" s="18">
        <v>75</v>
      </c>
      <c r="M23" s="19">
        <f t="shared" si="4"/>
        <v>4.4117647058823533</v>
      </c>
      <c r="N23" s="12">
        <v>32</v>
      </c>
      <c r="O23" s="29">
        <f t="shared" si="5"/>
        <v>8</v>
      </c>
      <c r="P23" s="30">
        <f t="shared" si="6"/>
        <v>38.87527402265254</v>
      </c>
    </row>
    <row r="24" spans="1:16" ht="24" x14ac:dyDescent="0.55000000000000004">
      <c r="A24" s="12">
        <v>2</v>
      </c>
      <c r="B24" s="13">
        <v>651201107</v>
      </c>
      <c r="C24" s="13" t="s">
        <v>104</v>
      </c>
      <c r="D24" s="12">
        <v>105</v>
      </c>
      <c r="E24" s="16">
        <f t="shared" si="0"/>
        <v>4.6875</v>
      </c>
      <c r="F24" s="12">
        <v>25.2</v>
      </c>
      <c r="G24" s="16">
        <f t="shared" si="1"/>
        <v>4.5</v>
      </c>
      <c r="H24" s="12">
        <v>78</v>
      </c>
      <c r="I24" s="16">
        <f t="shared" si="2"/>
        <v>8.4782608695652169</v>
      </c>
      <c r="J24" s="12">
        <v>58</v>
      </c>
      <c r="K24" s="17">
        <f t="shared" si="3"/>
        <v>9.0625</v>
      </c>
      <c r="L24" s="18">
        <v>76</v>
      </c>
      <c r="M24" s="19">
        <f t="shared" si="4"/>
        <v>4.4705882352941178</v>
      </c>
      <c r="N24" s="12">
        <v>32</v>
      </c>
      <c r="O24" s="29">
        <f t="shared" si="5"/>
        <v>8</v>
      </c>
      <c r="P24" s="30">
        <f t="shared" si="6"/>
        <v>39.198849104859335</v>
      </c>
    </row>
    <row r="25" spans="1:16" ht="24" x14ac:dyDescent="0.55000000000000004">
      <c r="A25" s="12">
        <v>3</v>
      </c>
      <c r="B25" s="13">
        <v>651201113</v>
      </c>
      <c r="C25" s="13" t="s">
        <v>105</v>
      </c>
      <c r="D25" s="12">
        <v>103</v>
      </c>
      <c r="E25" s="16">
        <f t="shared" si="0"/>
        <v>4.5982142857142856</v>
      </c>
      <c r="F25" s="12">
        <v>23.8</v>
      </c>
      <c r="G25" s="16">
        <f t="shared" si="1"/>
        <v>4.25</v>
      </c>
      <c r="H25" s="12">
        <v>74</v>
      </c>
      <c r="I25" s="16">
        <f t="shared" si="2"/>
        <v>8.0434782608695645</v>
      </c>
      <c r="J25" s="12">
        <v>54</v>
      </c>
      <c r="K25" s="17">
        <f t="shared" si="3"/>
        <v>8.4375</v>
      </c>
      <c r="L25" s="18">
        <v>74</v>
      </c>
      <c r="M25" s="19">
        <f t="shared" si="4"/>
        <v>4.3529411764705879</v>
      </c>
      <c r="N25" s="12">
        <v>34</v>
      </c>
      <c r="O25" s="29">
        <f t="shared" si="5"/>
        <v>8.5</v>
      </c>
      <c r="P25" s="30">
        <f t="shared" si="6"/>
        <v>38.182133723054434</v>
      </c>
    </row>
    <row r="26" spans="1:16" ht="24" x14ac:dyDescent="0.55000000000000004">
      <c r="A26" s="12">
        <v>4</v>
      </c>
      <c r="B26" s="13">
        <v>651201119</v>
      </c>
      <c r="C26" s="13" t="s">
        <v>106</v>
      </c>
      <c r="D26" s="12">
        <v>106</v>
      </c>
      <c r="E26" s="16">
        <f t="shared" si="0"/>
        <v>4.7321428571428568</v>
      </c>
      <c r="F26" s="12">
        <v>24.5</v>
      </c>
      <c r="G26" s="16">
        <f t="shared" si="1"/>
        <v>4.375</v>
      </c>
      <c r="H26" s="12">
        <v>82</v>
      </c>
      <c r="I26" s="16">
        <f t="shared" si="2"/>
        <v>8.9130434782608692</v>
      </c>
      <c r="J26" s="12">
        <v>56</v>
      </c>
      <c r="K26" s="17">
        <f t="shared" si="3"/>
        <v>8.75</v>
      </c>
      <c r="L26" s="18">
        <v>74</v>
      </c>
      <c r="M26" s="19">
        <f t="shared" si="4"/>
        <v>4.3529411764705879</v>
      </c>
      <c r="N26" s="12">
        <v>31</v>
      </c>
      <c r="O26" s="29">
        <f t="shared" si="5"/>
        <v>7.75</v>
      </c>
      <c r="P26" s="30">
        <f t="shared" si="6"/>
        <v>38.873127511874316</v>
      </c>
    </row>
    <row r="27" spans="1:16" ht="24" x14ac:dyDescent="0.55000000000000004">
      <c r="A27" s="12">
        <v>5</v>
      </c>
      <c r="B27" s="13">
        <v>651201125</v>
      </c>
      <c r="C27" s="13" t="s">
        <v>107</v>
      </c>
      <c r="D27" s="12">
        <v>102</v>
      </c>
      <c r="E27" s="16">
        <f t="shared" si="0"/>
        <v>4.5535714285714288</v>
      </c>
      <c r="F27" s="12">
        <v>23.8</v>
      </c>
      <c r="G27" s="16">
        <f t="shared" si="1"/>
        <v>4.25</v>
      </c>
      <c r="H27" s="12">
        <v>77</v>
      </c>
      <c r="I27" s="16">
        <f t="shared" si="2"/>
        <v>8.3695652173913047</v>
      </c>
      <c r="J27" s="12">
        <v>55</v>
      </c>
      <c r="K27" s="17">
        <f t="shared" si="3"/>
        <v>8.59375</v>
      </c>
      <c r="L27" s="18">
        <v>75</v>
      </c>
      <c r="M27" s="19">
        <f t="shared" si="4"/>
        <v>4.4117647058823533</v>
      </c>
      <c r="N27" s="12">
        <v>32</v>
      </c>
      <c r="O27" s="29">
        <f t="shared" si="5"/>
        <v>8</v>
      </c>
      <c r="P27" s="30">
        <f t="shared" si="6"/>
        <v>38.17865135184509</v>
      </c>
    </row>
    <row r="28" spans="1:16" ht="24" x14ac:dyDescent="0.55000000000000004">
      <c r="A28" s="12">
        <v>6</v>
      </c>
      <c r="B28" s="13">
        <v>651201131</v>
      </c>
      <c r="C28" s="13" t="s">
        <v>108</v>
      </c>
      <c r="D28" s="12">
        <v>102</v>
      </c>
      <c r="E28" s="16">
        <f t="shared" si="0"/>
        <v>4.5535714285714288</v>
      </c>
      <c r="F28" s="12">
        <v>23.8</v>
      </c>
      <c r="G28" s="16">
        <f t="shared" si="1"/>
        <v>4.25</v>
      </c>
      <c r="H28" s="12">
        <v>78</v>
      </c>
      <c r="I28" s="16">
        <f t="shared" si="2"/>
        <v>8.4782608695652169</v>
      </c>
      <c r="J28" s="12">
        <v>60</v>
      </c>
      <c r="K28" s="17">
        <f t="shared" si="3"/>
        <v>9.375</v>
      </c>
      <c r="L28" s="18">
        <v>76</v>
      </c>
      <c r="M28" s="19">
        <f t="shared" si="4"/>
        <v>4.4705882352941178</v>
      </c>
      <c r="N28" s="12">
        <v>28</v>
      </c>
      <c r="O28" s="29">
        <f t="shared" si="5"/>
        <v>7</v>
      </c>
      <c r="P28" s="30">
        <f t="shared" si="6"/>
        <v>38.127420533430765</v>
      </c>
    </row>
    <row r="29" spans="1:16" ht="24" x14ac:dyDescent="0.55000000000000004">
      <c r="A29" s="12">
        <v>7</v>
      </c>
      <c r="B29" s="13">
        <v>651201142</v>
      </c>
      <c r="C29" s="13" t="s">
        <v>109</v>
      </c>
      <c r="D29" s="12">
        <v>104</v>
      </c>
      <c r="E29" s="16">
        <f t="shared" si="0"/>
        <v>4.6428571428571432</v>
      </c>
      <c r="F29" s="12">
        <v>24.5</v>
      </c>
      <c r="G29" s="16">
        <f t="shared" si="1"/>
        <v>4.375</v>
      </c>
      <c r="H29" s="12">
        <v>74</v>
      </c>
      <c r="I29" s="16">
        <f t="shared" si="2"/>
        <v>8.0434782608695645</v>
      </c>
      <c r="J29" s="12">
        <v>56</v>
      </c>
      <c r="K29" s="17">
        <f t="shared" si="3"/>
        <v>8.75</v>
      </c>
      <c r="L29" s="18">
        <v>74</v>
      </c>
      <c r="M29" s="19">
        <f t="shared" si="4"/>
        <v>4.3529411764705879</v>
      </c>
      <c r="N29" s="12">
        <v>32</v>
      </c>
      <c r="O29" s="29">
        <f t="shared" si="5"/>
        <v>8</v>
      </c>
      <c r="P29" s="30">
        <f t="shared" si="6"/>
        <v>38.164276580197296</v>
      </c>
    </row>
    <row r="30" spans="1:16" ht="24" x14ac:dyDescent="0.55000000000000004">
      <c r="A30" s="12">
        <v>8</v>
      </c>
      <c r="B30" s="13">
        <v>651201148</v>
      </c>
      <c r="C30" s="13" t="s">
        <v>110</v>
      </c>
      <c r="D30" s="12">
        <v>105</v>
      </c>
      <c r="E30" s="16">
        <f t="shared" si="0"/>
        <v>4.6875</v>
      </c>
      <c r="F30" s="12">
        <v>25.2</v>
      </c>
      <c r="G30" s="16">
        <f t="shared" si="1"/>
        <v>4.5</v>
      </c>
      <c r="H30" s="12">
        <v>78</v>
      </c>
      <c r="I30" s="16">
        <f t="shared" si="2"/>
        <v>8.4782608695652169</v>
      </c>
      <c r="J30" s="12">
        <v>55</v>
      </c>
      <c r="K30" s="17">
        <f t="shared" si="3"/>
        <v>8.59375</v>
      </c>
      <c r="L30" s="18">
        <v>75</v>
      </c>
      <c r="M30" s="19">
        <f t="shared" si="4"/>
        <v>4.4117647058823533</v>
      </c>
      <c r="N30" s="12">
        <v>34</v>
      </c>
      <c r="O30" s="29">
        <f t="shared" si="5"/>
        <v>8.5</v>
      </c>
      <c r="P30" s="30">
        <f t="shared" si="6"/>
        <v>39.171275575447574</v>
      </c>
    </row>
    <row r="31" spans="1:16" ht="24" x14ac:dyDescent="0.55000000000000004">
      <c r="A31" s="26">
        <v>9</v>
      </c>
      <c r="B31" s="27">
        <v>651201108</v>
      </c>
      <c r="C31" s="27" t="s">
        <v>111</v>
      </c>
      <c r="D31" s="12">
        <v>104</v>
      </c>
      <c r="E31" s="16">
        <f t="shared" si="0"/>
        <v>4.6428571428571432</v>
      </c>
      <c r="F31" s="12">
        <v>24.5</v>
      </c>
      <c r="G31" s="16">
        <f t="shared" si="1"/>
        <v>4.375</v>
      </c>
      <c r="H31" s="12">
        <v>76</v>
      </c>
      <c r="I31" s="16">
        <f t="shared" si="2"/>
        <v>8.2608695652173907</v>
      </c>
      <c r="J31" s="12">
        <v>54</v>
      </c>
      <c r="K31" s="17">
        <f t="shared" si="3"/>
        <v>8.4375</v>
      </c>
      <c r="L31" s="18">
        <v>75</v>
      </c>
      <c r="M31" s="19">
        <f t="shared" si="4"/>
        <v>4.4117647058823533</v>
      </c>
      <c r="N31" s="12">
        <v>34</v>
      </c>
      <c r="O31" s="29">
        <f t="shared" si="5"/>
        <v>8.5</v>
      </c>
      <c r="P31" s="30">
        <f t="shared" si="6"/>
        <v>38.627991413956885</v>
      </c>
    </row>
    <row r="32" spans="1:16" ht="24" x14ac:dyDescent="0.55000000000000004">
      <c r="A32" s="26">
        <v>10</v>
      </c>
      <c r="B32" s="27">
        <v>651201145</v>
      </c>
      <c r="C32" s="27" t="s">
        <v>113</v>
      </c>
      <c r="D32" s="12">
        <v>102</v>
      </c>
      <c r="E32" s="16">
        <f t="shared" si="0"/>
        <v>4.5535714285714288</v>
      </c>
      <c r="F32" s="12">
        <v>23.1</v>
      </c>
      <c r="G32" s="16">
        <f t="shared" si="1"/>
        <v>4.125</v>
      </c>
      <c r="H32" s="12">
        <v>74</v>
      </c>
      <c r="I32" s="16">
        <f t="shared" si="2"/>
        <v>8.0434782608695645</v>
      </c>
      <c r="J32" s="12">
        <v>55</v>
      </c>
      <c r="K32" s="17">
        <f t="shared" si="3"/>
        <v>8.59375</v>
      </c>
      <c r="L32" s="18">
        <v>74</v>
      </c>
      <c r="M32" s="19">
        <f t="shared" si="4"/>
        <v>4.3529411764705879</v>
      </c>
      <c r="N32" s="12">
        <v>30</v>
      </c>
      <c r="O32" s="29">
        <f t="shared" si="5"/>
        <v>7.5</v>
      </c>
      <c r="P32" s="30">
        <f t="shared" si="6"/>
        <v>37.16874086591158</v>
      </c>
    </row>
    <row r="33" spans="1:16" ht="24" x14ac:dyDescent="0.55000000000000004">
      <c r="A33" s="26">
        <v>11</v>
      </c>
      <c r="B33" s="27">
        <v>651201136</v>
      </c>
      <c r="C33" s="27" t="s">
        <v>114</v>
      </c>
      <c r="D33" s="12">
        <v>102</v>
      </c>
      <c r="E33" s="16">
        <f t="shared" si="0"/>
        <v>4.5535714285714288</v>
      </c>
      <c r="F33" s="12">
        <v>23.8</v>
      </c>
      <c r="G33" s="16">
        <f t="shared" si="1"/>
        <v>4.25</v>
      </c>
      <c r="H33" s="12">
        <v>78</v>
      </c>
      <c r="I33" s="16">
        <f t="shared" si="2"/>
        <v>8.4782608695652169</v>
      </c>
      <c r="J33" s="12">
        <v>56</v>
      </c>
      <c r="K33" s="17">
        <f t="shared" si="3"/>
        <v>8.75</v>
      </c>
      <c r="L33" s="18">
        <v>76</v>
      </c>
      <c r="M33" s="19">
        <f t="shared" si="4"/>
        <v>4.4705882352941178</v>
      </c>
      <c r="N33" s="12">
        <v>30</v>
      </c>
      <c r="O33" s="29">
        <f t="shared" si="5"/>
        <v>7.5</v>
      </c>
      <c r="P33" s="30">
        <f t="shared" si="6"/>
        <v>38.002420533430765</v>
      </c>
    </row>
    <row r="34" spans="1:16" ht="24" x14ac:dyDescent="0.55000000000000004">
      <c r="A34" s="26">
        <v>12</v>
      </c>
      <c r="B34" s="27">
        <v>651201114</v>
      </c>
      <c r="C34" s="27" t="s">
        <v>115</v>
      </c>
      <c r="D34" s="12">
        <v>105</v>
      </c>
      <c r="E34" s="16">
        <f t="shared" si="0"/>
        <v>4.6875</v>
      </c>
      <c r="F34" s="12">
        <v>23.8</v>
      </c>
      <c r="G34" s="16">
        <f t="shared" si="1"/>
        <v>4.25</v>
      </c>
      <c r="H34" s="12">
        <v>74</v>
      </c>
      <c r="I34" s="16">
        <f t="shared" si="2"/>
        <v>8.0434782608695645</v>
      </c>
      <c r="J34" s="12">
        <v>55</v>
      </c>
      <c r="K34" s="17">
        <f t="shared" si="3"/>
        <v>8.59375</v>
      </c>
      <c r="L34" s="18">
        <v>75</v>
      </c>
      <c r="M34" s="19">
        <f t="shared" si="4"/>
        <v>4.4117647058823533</v>
      </c>
      <c r="N34" s="12">
        <v>34</v>
      </c>
      <c r="O34" s="29">
        <f t="shared" si="5"/>
        <v>8.5</v>
      </c>
      <c r="P34" s="30">
        <f t="shared" si="6"/>
        <v>38.486492966751918</v>
      </c>
    </row>
    <row r="35" spans="1:16" ht="24" x14ac:dyDescent="0.55000000000000004">
      <c r="A35" s="26">
        <v>13</v>
      </c>
      <c r="B35" s="27">
        <v>651201120</v>
      </c>
      <c r="C35" s="27" t="s">
        <v>116</v>
      </c>
      <c r="D35" s="12">
        <v>103</v>
      </c>
      <c r="E35" s="16">
        <f t="shared" si="0"/>
        <v>4.5982142857142856</v>
      </c>
      <c r="F35" s="12">
        <v>23.8</v>
      </c>
      <c r="G35" s="16">
        <f t="shared" si="1"/>
        <v>4.25</v>
      </c>
      <c r="H35" s="12">
        <v>72</v>
      </c>
      <c r="I35" s="16">
        <f t="shared" si="2"/>
        <v>7.8260869565217392</v>
      </c>
      <c r="J35" s="12">
        <v>54</v>
      </c>
      <c r="K35" s="17">
        <f t="shared" si="3"/>
        <v>8.4375</v>
      </c>
      <c r="L35" s="18">
        <v>74</v>
      </c>
      <c r="M35" s="19">
        <f t="shared" si="4"/>
        <v>4.3529411764705879</v>
      </c>
      <c r="N35" s="12">
        <v>30</v>
      </c>
      <c r="O35" s="29">
        <f t="shared" si="5"/>
        <v>7.5</v>
      </c>
      <c r="P35" s="30">
        <f t="shared" si="6"/>
        <v>36.964742418706606</v>
      </c>
    </row>
    <row r="36" spans="1:16" ht="24" x14ac:dyDescent="0.55000000000000004">
      <c r="A36" s="26">
        <v>14</v>
      </c>
      <c r="B36" s="27">
        <v>651201126</v>
      </c>
      <c r="C36" s="27" t="s">
        <v>117</v>
      </c>
      <c r="D36" s="12">
        <v>106</v>
      </c>
      <c r="E36" s="16">
        <f t="shared" si="0"/>
        <v>4.7321428571428568</v>
      </c>
      <c r="F36" s="12">
        <v>24.5</v>
      </c>
      <c r="G36" s="16">
        <f t="shared" si="1"/>
        <v>4.375</v>
      </c>
      <c r="H36" s="12">
        <v>80</v>
      </c>
      <c r="I36" s="16">
        <f t="shared" si="2"/>
        <v>8.695652173913043</v>
      </c>
      <c r="J36" s="12">
        <v>55</v>
      </c>
      <c r="K36" s="17">
        <f t="shared" si="3"/>
        <v>8.59375</v>
      </c>
      <c r="L36" s="18">
        <v>74</v>
      </c>
      <c r="M36" s="19">
        <f t="shared" si="4"/>
        <v>4.3529411764705879</v>
      </c>
      <c r="N36" s="12">
        <v>30</v>
      </c>
      <c r="O36" s="29">
        <f t="shared" si="5"/>
        <v>7.5</v>
      </c>
      <c r="P36" s="30">
        <f t="shared" si="6"/>
        <v>38.249486207526488</v>
      </c>
    </row>
    <row r="37" spans="1:16" ht="24" x14ac:dyDescent="0.55000000000000004">
      <c r="A37" s="26">
        <v>15</v>
      </c>
      <c r="B37" s="27">
        <v>651201132</v>
      </c>
      <c r="C37" s="27" t="s">
        <v>118</v>
      </c>
      <c r="D37" s="12">
        <v>104</v>
      </c>
      <c r="E37" s="16">
        <f t="shared" si="0"/>
        <v>4.6428571428571432</v>
      </c>
      <c r="F37" s="12">
        <v>23.8</v>
      </c>
      <c r="G37" s="16">
        <f t="shared" si="1"/>
        <v>4.25</v>
      </c>
      <c r="H37" s="12">
        <v>80</v>
      </c>
      <c r="I37" s="16">
        <f t="shared" si="2"/>
        <v>8.695652173913043</v>
      </c>
      <c r="J37" s="12">
        <v>56</v>
      </c>
      <c r="K37" s="17">
        <f t="shared" si="3"/>
        <v>8.75</v>
      </c>
      <c r="L37" s="18">
        <v>74</v>
      </c>
      <c r="M37" s="19">
        <f t="shared" si="4"/>
        <v>4.3529411764705879</v>
      </c>
      <c r="N37" s="12">
        <v>34</v>
      </c>
      <c r="O37" s="29">
        <f t="shared" si="5"/>
        <v>8.5</v>
      </c>
      <c r="P37" s="30">
        <f t="shared" si="6"/>
        <v>39.191450493240772</v>
      </c>
    </row>
    <row r="38" spans="1:16" ht="24" x14ac:dyDescent="0.55000000000000004">
      <c r="A38" s="26">
        <v>16</v>
      </c>
      <c r="B38" s="27">
        <v>651201143</v>
      </c>
      <c r="C38" s="27" t="s">
        <v>119</v>
      </c>
      <c r="D38" s="12">
        <v>104</v>
      </c>
      <c r="E38" s="16">
        <f t="shared" si="0"/>
        <v>4.6428571428571432</v>
      </c>
      <c r="F38" s="12">
        <v>24.5</v>
      </c>
      <c r="G38" s="16">
        <f t="shared" si="1"/>
        <v>4.375</v>
      </c>
      <c r="H38" s="12">
        <v>78</v>
      </c>
      <c r="I38" s="16">
        <f t="shared" si="2"/>
        <v>8.4782608695652169</v>
      </c>
      <c r="J38" s="12">
        <v>58</v>
      </c>
      <c r="K38" s="17">
        <f t="shared" si="3"/>
        <v>9.0625</v>
      </c>
      <c r="L38" s="18">
        <v>76</v>
      </c>
      <c r="M38" s="19">
        <f t="shared" si="4"/>
        <v>4.4705882352941178</v>
      </c>
      <c r="N38" s="12">
        <v>34</v>
      </c>
      <c r="O38" s="29">
        <f t="shared" si="5"/>
        <v>8.5</v>
      </c>
      <c r="P38" s="30">
        <f t="shared" si="6"/>
        <v>39.529206247716473</v>
      </c>
    </row>
    <row r="39" spans="1:16" ht="24" x14ac:dyDescent="0.55000000000000004">
      <c r="A39" s="26">
        <v>17</v>
      </c>
      <c r="B39" s="27">
        <v>651201149</v>
      </c>
      <c r="C39" s="27" t="s">
        <v>120</v>
      </c>
      <c r="D39" s="12">
        <v>104</v>
      </c>
      <c r="E39" s="16">
        <f t="shared" si="0"/>
        <v>4.6428571428571432</v>
      </c>
      <c r="F39" s="12">
        <v>24.5</v>
      </c>
      <c r="G39" s="16">
        <f t="shared" si="1"/>
        <v>4.375</v>
      </c>
      <c r="H39" s="12">
        <v>80</v>
      </c>
      <c r="I39" s="16">
        <f t="shared" si="2"/>
        <v>8.695652173913043</v>
      </c>
      <c r="J39" s="12">
        <v>60</v>
      </c>
      <c r="K39" s="17">
        <f t="shared" si="3"/>
        <v>9.375</v>
      </c>
      <c r="L39" s="18">
        <v>75</v>
      </c>
      <c r="M39" s="19">
        <f t="shared" si="4"/>
        <v>4.4117647058823533</v>
      </c>
      <c r="N39" s="12">
        <v>36</v>
      </c>
      <c r="O39" s="29">
        <f t="shared" si="5"/>
        <v>9</v>
      </c>
      <c r="P39" s="30">
        <f t="shared" si="6"/>
        <v>40.50027402265254</v>
      </c>
    </row>
  </sheetData>
  <mergeCells count="13">
    <mergeCell ref="L4:M4"/>
    <mergeCell ref="N4:O4"/>
    <mergeCell ref="P4:P5"/>
    <mergeCell ref="A1:O1"/>
    <mergeCell ref="A2:O2"/>
    <mergeCell ref="A3:O3"/>
    <mergeCell ref="A4:A5"/>
    <mergeCell ref="B4:B5"/>
    <mergeCell ref="C4:C5"/>
    <mergeCell ref="D4:E4"/>
    <mergeCell ref="F4:G4"/>
    <mergeCell ref="H4:I4"/>
    <mergeCell ref="J4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7591D-58F0-CE4A-903A-DC592AF063D3}">
  <dimension ref="A1:P39"/>
  <sheetViews>
    <sheetView workbookViewId="0">
      <selection activeCell="H15" sqref="H15"/>
    </sheetView>
  </sheetViews>
  <sheetFormatPr defaultColWidth="9" defaultRowHeight="24" x14ac:dyDescent="0.55000000000000004"/>
  <cols>
    <col min="1" max="1" width="7.33203125" style="14" customWidth="1"/>
    <col min="2" max="2" width="14.44140625" style="40" customWidth="1"/>
    <col min="3" max="3" width="37.44140625" style="14" customWidth="1"/>
    <col min="4" max="4" width="9" style="14" hidden="1" customWidth="1"/>
    <col min="5" max="12" width="12.44140625" style="21" customWidth="1"/>
    <col min="13" max="13" width="12.44140625" style="56" customWidth="1"/>
    <col min="14" max="14" width="12.44140625" style="21" customWidth="1"/>
    <col min="15" max="15" width="9" style="21"/>
    <col min="16" max="16384" width="9" style="14"/>
  </cols>
  <sheetData>
    <row r="1" spans="1:16" s="5" customFormat="1" x14ac:dyDescent="0.55000000000000004">
      <c r="A1" s="105" t="s">
        <v>121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16" s="5" customFormat="1" x14ac:dyDescent="0.55000000000000004">
      <c r="A2" s="105" t="s">
        <v>122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s="5" customFormat="1" x14ac:dyDescent="0.55000000000000004">
      <c r="A3" s="105" t="s">
        <v>134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</row>
    <row r="4" spans="1:16" s="5" customFormat="1" x14ac:dyDescent="0.55000000000000004">
      <c r="A4" s="106" t="s">
        <v>1</v>
      </c>
      <c r="B4" s="108" t="s">
        <v>2</v>
      </c>
      <c r="C4" s="106" t="s">
        <v>124</v>
      </c>
      <c r="D4" s="4"/>
      <c r="E4" s="102" t="s">
        <v>125</v>
      </c>
      <c r="F4" s="103"/>
      <c r="G4" s="102" t="s">
        <v>126</v>
      </c>
      <c r="H4" s="103"/>
      <c r="I4" s="110" t="s">
        <v>127</v>
      </c>
      <c r="J4" s="110"/>
      <c r="K4" s="110" t="s">
        <v>128</v>
      </c>
      <c r="L4" s="110"/>
      <c r="M4" s="102" t="s">
        <v>129</v>
      </c>
      <c r="N4" s="103"/>
      <c r="O4" s="104" t="s">
        <v>130</v>
      </c>
    </row>
    <row r="5" spans="1:16" s="5" customFormat="1" x14ac:dyDescent="0.55000000000000004">
      <c r="A5" s="107"/>
      <c r="B5" s="112"/>
      <c r="C5" s="111"/>
      <c r="D5" s="6"/>
      <c r="E5" s="7">
        <v>112</v>
      </c>
      <c r="F5" s="8">
        <v>0.05</v>
      </c>
      <c r="G5" s="7">
        <v>28</v>
      </c>
      <c r="H5" s="8">
        <v>0.05</v>
      </c>
      <c r="I5" s="7">
        <v>76</v>
      </c>
      <c r="J5" s="8">
        <v>0.2</v>
      </c>
      <c r="K5" s="7">
        <v>85</v>
      </c>
      <c r="L5" s="9">
        <v>0.05</v>
      </c>
      <c r="M5" s="10">
        <v>40</v>
      </c>
      <c r="N5" s="11">
        <v>0.1</v>
      </c>
      <c r="O5" s="104"/>
    </row>
    <row r="6" spans="1:16" x14ac:dyDescent="0.55000000000000004">
      <c r="A6" s="34">
        <v>1</v>
      </c>
      <c r="B6" s="13">
        <v>651201188</v>
      </c>
      <c r="C6" s="13" t="s">
        <v>28</v>
      </c>
      <c r="E6" s="15">
        <v>92</v>
      </c>
      <c r="F6" s="16">
        <f>5*E6/112</f>
        <v>4.1071428571428568</v>
      </c>
      <c r="G6" s="15">
        <v>22</v>
      </c>
      <c r="H6" s="16">
        <f>5*G6/28</f>
        <v>3.9285714285714284</v>
      </c>
      <c r="I6" s="15">
        <v>70</v>
      </c>
      <c r="J6" s="16">
        <f>20*I6/76</f>
        <v>18.421052631578949</v>
      </c>
      <c r="K6" s="15">
        <v>78</v>
      </c>
      <c r="L6" s="17">
        <f>5*K6/85</f>
        <v>4.5882352941176467</v>
      </c>
      <c r="M6" s="10">
        <v>34</v>
      </c>
      <c r="N6" s="19">
        <f>10*M6/40</f>
        <v>8.5</v>
      </c>
      <c r="O6" s="59">
        <f>SUM(F6+H6+J6+L6+N6)</f>
        <v>39.545002211410882</v>
      </c>
    </row>
    <row r="7" spans="1:16" x14ac:dyDescent="0.55000000000000004">
      <c r="A7" s="34">
        <v>2</v>
      </c>
      <c r="B7" s="13">
        <v>651201195</v>
      </c>
      <c r="C7" s="13" t="s">
        <v>29</v>
      </c>
      <c r="E7" s="12">
        <v>86</v>
      </c>
      <c r="F7" s="16">
        <f t="shared" ref="F7:F39" si="0">5*E7/112</f>
        <v>3.8392857142857144</v>
      </c>
      <c r="G7" s="12">
        <v>22</v>
      </c>
      <c r="H7" s="16">
        <f t="shared" ref="H7:H39" si="1">5*G7/28</f>
        <v>3.9285714285714284</v>
      </c>
      <c r="I7" s="12">
        <v>62</v>
      </c>
      <c r="J7" s="16">
        <f t="shared" ref="J7:J39" si="2">20*I7/76</f>
        <v>16.315789473684209</v>
      </c>
      <c r="K7" s="12">
        <v>77</v>
      </c>
      <c r="L7" s="17">
        <f t="shared" ref="L7:L39" si="3">5*K7/85</f>
        <v>4.5294117647058822</v>
      </c>
      <c r="M7" s="18">
        <v>30</v>
      </c>
      <c r="N7" s="19">
        <f t="shared" ref="N7:N39" si="4">10*M7/40</f>
        <v>7.5</v>
      </c>
      <c r="O7" s="59">
        <f t="shared" ref="O7:O39" si="5">SUM(F7+H7+J7+L7+N7)</f>
        <v>36.113058381247235</v>
      </c>
    </row>
    <row r="8" spans="1:16" x14ac:dyDescent="0.55000000000000004">
      <c r="A8" s="34">
        <v>3</v>
      </c>
      <c r="B8" s="13">
        <v>651201194</v>
      </c>
      <c r="C8" s="13" t="s">
        <v>30</v>
      </c>
      <c r="E8" s="12">
        <v>100</v>
      </c>
      <c r="F8" s="16">
        <f t="shared" si="0"/>
        <v>4.4642857142857144</v>
      </c>
      <c r="G8" s="12">
        <v>26</v>
      </c>
      <c r="H8" s="16">
        <f t="shared" si="1"/>
        <v>4.6428571428571432</v>
      </c>
      <c r="I8" s="12">
        <v>70</v>
      </c>
      <c r="J8" s="16">
        <f t="shared" si="2"/>
        <v>18.421052631578949</v>
      </c>
      <c r="K8" s="12">
        <v>81</v>
      </c>
      <c r="L8" s="17">
        <f t="shared" si="3"/>
        <v>4.7647058823529411</v>
      </c>
      <c r="M8" s="18">
        <v>38</v>
      </c>
      <c r="N8" s="19">
        <f t="shared" si="4"/>
        <v>9.5</v>
      </c>
      <c r="O8" s="59">
        <f t="shared" si="5"/>
        <v>41.792901371074748</v>
      </c>
    </row>
    <row r="9" spans="1:16" x14ac:dyDescent="0.55000000000000004">
      <c r="A9" s="34">
        <v>4</v>
      </c>
      <c r="B9" s="13">
        <v>651201181</v>
      </c>
      <c r="C9" s="13" t="s">
        <v>31</v>
      </c>
      <c r="E9" s="12">
        <v>86</v>
      </c>
      <c r="F9" s="16">
        <f t="shared" si="0"/>
        <v>3.8392857142857144</v>
      </c>
      <c r="G9" s="12">
        <v>23</v>
      </c>
      <c r="H9" s="16">
        <f t="shared" si="1"/>
        <v>4.1071428571428568</v>
      </c>
      <c r="I9" s="12">
        <v>62</v>
      </c>
      <c r="J9" s="16">
        <f t="shared" si="2"/>
        <v>16.315789473684209</v>
      </c>
      <c r="K9" s="12">
        <v>78</v>
      </c>
      <c r="L9" s="17">
        <f t="shared" si="3"/>
        <v>4.5882352941176467</v>
      </c>
      <c r="M9" s="18">
        <v>30</v>
      </c>
      <c r="N9" s="19">
        <f t="shared" si="4"/>
        <v>7.5</v>
      </c>
      <c r="O9" s="59">
        <f t="shared" si="5"/>
        <v>36.350453339230427</v>
      </c>
    </row>
    <row r="10" spans="1:16" x14ac:dyDescent="0.55000000000000004">
      <c r="A10" s="34">
        <v>5</v>
      </c>
      <c r="B10" s="13">
        <v>651201153</v>
      </c>
      <c r="C10" s="13" t="s">
        <v>32</v>
      </c>
      <c r="E10" s="12">
        <v>86</v>
      </c>
      <c r="F10" s="16">
        <f t="shared" si="0"/>
        <v>3.8392857142857144</v>
      </c>
      <c r="G10" s="12">
        <v>23</v>
      </c>
      <c r="H10" s="16">
        <f t="shared" si="1"/>
        <v>4.1071428571428568</v>
      </c>
      <c r="I10" s="12">
        <v>64</v>
      </c>
      <c r="J10" s="16">
        <f t="shared" si="2"/>
        <v>16.842105263157894</v>
      </c>
      <c r="K10" s="12">
        <v>74</v>
      </c>
      <c r="L10" s="17">
        <f t="shared" si="3"/>
        <v>4.3529411764705879</v>
      </c>
      <c r="M10" s="18">
        <v>36</v>
      </c>
      <c r="N10" s="19">
        <f t="shared" si="4"/>
        <v>9</v>
      </c>
      <c r="O10" s="59">
        <f t="shared" si="5"/>
        <v>38.141475011057054</v>
      </c>
    </row>
    <row r="11" spans="1:16" s="21" customFormat="1" x14ac:dyDescent="0.2">
      <c r="A11" s="34">
        <v>6</v>
      </c>
      <c r="B11" s="13">
        <v>651201160</v>
      </c>
      <c r="C11" s="13" t="s">
        <v>33</v>
      </c>
      <c r="E11" s="12">
        <v>94</v>
      </c>
      <c r="F11" s="16">
        <f t="shared" si="0"/>
        <v>4.1964285714285712</v>
      </c>
      <c r="G11" s="12">
        <v>26</v>
      </c>
      <c r="H11" s="16">
        <f t="shared" si="1"/>
        <v>4.6428571428571432</v>
      </c>
      <c r="I11" s="12">
        <v>68</v>
      </c>
      <c r="J11" s="16">
        <f t="shared" si="2"/>
        <v>17.894736842105264</v>
      </c>
      <c r="K11" s="12">
        <v>80</v>
      </c>
      <c r="L11" s="17">
        <f t="shared" si="3"/>
        <v>4.7058823529411766</v>
      </c>
      <c r="M11" s="18">
        <v>34</v>
      </c>
      <c r="N11" s="19">
        <f t="shared" si="4"/>
        <v>8.5</v>
      </c>
      <c r="O11" s="59">
        <f t="shared" si="5"/>
        <v>39.939904909332157</v>
      </c>
    </row>
    <row r="12" spans="1:16" s="21" customFormat="1" x14ac:dyDescent="0.2">
      <c r="A12" s="34">
        <v>7</v>
      </c>
      <c r="B12" s="13">
        <v>651201166</v>
      </c>
      <c r="C12" s="13" t="s">
        <v>34</v>
      </c>
      <c r="E12" s="12">
        <v>90</v>
      </c>
      <c r="F12" s="16">
        <f t="shared" si="0"/>
        <v>4.0178571428571432</v>
      </c>
      <c r="G12" s="12">
        <v>24</v>
      </c>
      <c r="H12" s="16">
        <f t="shared" si="1"/>
        <v>4.2857142857142856</v>
      </c>
      <c r="I12" s="12">
        <v>68</v>
      </c>
      <c r="J12" s="16">
        <f t="shared" si="2"/>
        <v>17.894736842105264</v>
      </c>
      <c r="K12" s="12">
        <v>81</v>
      </c>
      <c r="L12" s="17">
        <f t="shared" si="3"/>
        <v>4.7647058823529411</v>
      </c>
      <c r="M12" s="18">
        <v>34</v>
      </c>
      <c r="N12" s="19">
        <f t="shared" si="4"/>
        <v>8.5</v>
      </c>
      <c r="O12" s="59">
        <f t="shared" si="5"/>
        <v>39.463014153029633</v>
      </c>
    </row>
    <row r="13" spans="1:16" s="21" customFormat="1" x14ac:dyDescent="0.2">
      <c r="A13" s="34">
        <v>8</v>
      </c>
      <c r="B13" s="13">
        <v>651201176</v>
      </c>
      <c r="C13" s="13" t="s">
        <v>35</v>
      </c>
      <c r="E13" s="12">
        <v>96</v>
      </c>
      <c r="F13" s="16">
        <f t="shared" si="0"/>
        <v>4.2857142857142856</v>
      </c>
      <c r="G13" s="12">
        <v>24</v>
      </c>
      <c r="H13" s="16">
        <f t="shared" si="1"/>
        <v>4.2857142857142856</v>
      </c>
      <c r="I13" s="12">
        <v>68</v>
      </c>
      <c r="J13" s="16">
        <f t="shared" si="2"/>
        <v>17.894736842105264</v>
      </c>
      <c r="K13" s="12">
        <v>79</v>
      </c>
      <c r="L13" s="17">
        <f t="shared" si="3"/>
        <v>4.6470588235294121</v>
      </c>
      <c r="M13" s="18">
        <v>38</v>
      </c>
      <c r="N13" s="19">
        <f t="shared" si="4"/>
        <v>9.5</v>
      </c>
      <c r="O13" s="59">
        <f t="shared" si="5"/>
        <v>40.61322423706325</v>
      </c>
    </row>
    <row r="14" spans="1:16" s="21" customFormat="1" x14ac:dyDescent="0.2">
      <c r="A14" s="60">
        <v>9</v>
      </c>
      <c r="B14" s="13">
        <v>651201183</v>
      </c>
      <c r="C14" s="13" t="s">
        <v>36</v>
      </c>
      <c r="E14" s="12">
        <v>100</v>
      </c>
      <c r="F14" s="16">
        <f t="shared" si="0"/>
        <v>4.4642857142857144</v>
      </c>
      <c r="G14" s="12">
        <v>24</v>
      </c>
      <c r="H14" s="16">
        <f t="shared" si="1"/>
        <v>4.2857142857142856</v>
      </c>
      <c r="I14" s="12">
        <v>66</v>
      </c>
      <c r="J14" s="16">
        <f t="shared" si="2"/>
        <v>17.368421052631579</v>
      </c>
      <c r="K14" s="12">
        <v>79</v>
      </c>
      <c r="L14" s="17">
        <f t="shared" si="3"/>
        <v>4.6470588235294121</v>
      </c>
      <c r="M14" s="18">
        <v>36</v>
      </c>
      <c r="N14" s="19">
        <f t="shared" si="4"/>
        <v>9</v>
      </c>
      <c r="O14" s="59">
        <f t="shared" si="5"/>
        <v>39.765479876160995</v>
      </c>
    </row>
    <row r="15" spans="1:16" s="21" customFormat="1" x14ac:dyDescent="0.2">
      <c r="A15" s="35">
        <v>10</v>
      </c>
      <c r="B15" s="36">
        <v>651201189</v>
      </c>
      <c r="C15" s="36" t="s">
        <v>38</v>
      </c>
      <c r="E15" s="12">
        <v>96</v>
      </c>
      <c r="F15" s="16">
        <f t="shared" si="0"/>
        <v>4.2857142857142856</v>
      </c>
      <c r="G15" s="12">
        <v>26</v>
      </c>
      <c r="H15" s="16">
        <f t="shared" si="1"/>
        <v>4.6428571428571432</v>
      </c>
      <c r="I15" s="12">
        <v>68</v>
      </c>
      <c r="J15" s="16">
        <f t="shared" si="2"/>
        <v>17.894736842105264</v>
      </c>
      <c r="K15" s="12">
        <v>82</v>
      </c>
      <c r="L15" s="17">
        <f t="shared" si="3"/>
        <v>4.8235294117647056</v>
      </c>
      <c r="M15" s="18">
        <v>38</v>
      </c>
      <c r="N15" s="19">
        <f t="shared" si="4"/>
        <v>9.5</v>
      </c>
      <c r="O15" s="59">
        <f t="shared" si="5"/>
        <v>41.146837682441401</v>
      </c>
    </row>
    <row r="16" spans="1:16" s="21" customFormat="1" x14ac:dyDescent="0.2">
      <c r="A16" s="35">
        <v>11</v>
      </c>
      <c r="B16" s="36">
        <v>651201154</v>
      </c>
      <c r="C16" s="36" t="s">
        <v>39</v>
      </c>
      <c r="E16" s="12">
        <v>102</v>
      </c>
      <c r="F16" s="16">
        <f t="shared" si="0"/>
        <v>4.5535714285714288</v>
      </c>
      <c r="G16" s="12">
        <v>23</v>
      </c>
      <c r="H16" s="16">
        <f t="shared" si="1"/>
        <v>4.1071428571428568</v>
      </c>
      <c r="I16" s="12">
        <v>66</v>
      </c>
      <c r="J16" s="16">
        <f t="shared" si="2"/>
        <v>17.368421052631579</v>
      </c>
      <c r="K16" s="12">
        <v>79</v>
      </c>
      <c r="L16" s="17">
        <f t="shared" si="3"/>
        <v>4.6470588235294121</v>
      </c>
      <c r="M16" s="18">
        <v>32</v>
      </c>
      <c r="N16" s="19">
        <f t="shared" si="4"/>
        <v>8</v>
      </c>
      <c r="O16" s="59">
        <f t="shared" si="5"/>
        <v>38.676194161875273</v>
      </c>
    </row>
    <row r="17" spans="1:15" s="21" customFormat="1" x14ac:dyDescent="0.2">
      <c r="A17" s="35">
        <v>12</v>
      </c>
      <c r="B17" s="36">
        <v>651201161</v>
      </c>
      <c r="C17" s="36" t="s">
        <v>40</v>
      </c>
      <c r="E17" s="12">
        <v>94</v>
      </c>
      <c r="F17" s="16">
        <f t="shared" si="0"/>
        <v>4.1964285714285712</v>
      </c>
      <c r="G17" s="12">
        <v>23</v>
      </c>
      <c r="H17" s="16">
        <f t="shared" si="1"/>
        <v>4.1071428571428568</v>
      </c>
      <c r="I17" s="12">
        <v>62</v>
      </c>
      <c r="J17" s="16">
        <f t="shared" si="2"/>
        <v>16.315789473684209</v>
      </c>
      <c r="K17" s="12">
        <v>78</v>
      </c>
      <c r="L17" s="17">
        <f t="shared" si="3"/>
        <v>4.5882352941176467</v>
      </c>
      <c r="M17" s="18">
        <v>28</v>
      </c>
      <c r="N17" s="19">
        <f t="shared" si="4"/>
        <v>7</v>
      </c>
      <c r="O17" s="59">
        <f t="shared" si="5"/>
        <v>36.207596196373281</v>
      </c>
    </row>
    <row r="18" spans="1:15" s="21" customFormat="1" x14ac:dyDescent="0.2">
      <c r="A18" s="35">
        <v>13</v>
      </c>
      <c r="B18" s="36">
        <v>651201167</v>
      </c>
      <c r="C18" s="36" t="s">
        <v>41</v>
      </c>
      <c r="E18" s="12">
        <v>98</v>
      </c>
      <c r="F18" s="16">
        <f t="shared" si="0"/>
        <v>4.375</v>
      </c>
      <c r="G18" s="12">
        <v>24</v>
      </c>
      <c r="H18" s="16">
        <f t="shared" si="1"/>
        <v>4.2857142857142856</v>
      </c>
      <c r="I18" s="12">
        <v>64</v>
      </c>
      <c r="J18" s="16">
        <f t="shared" si="2"/>
        <v>16.842105263157894</v>
      </c>
      <c r="K18" s="12">
        <v>81</v>
      </c>
      <c r="L18" s="17">
        <f t="shared" si="3"/>
        <v>4.7647058823529411</v>
      </c>
      <c r="M18" s="18">
        <v>32</v>
      </c>
      <c r="N18" s="19">
        <f t="shared" si="4"/>
        <v>8</v>
      </c>
      <c r="O18" s="59">
        <f t="shared" si="5"/>
        <v>38.267525431225124</v>
      </c>
    </row>
    <row r="19" spans="1:15" s="21" customFormat="1" x14ac:dyDescent="0.2">
      <c r="A19" s="35">
        <v>14</v>
      </c>
      <c r="B19" s="36">
        <v>651201177</v>
      </c>
      <c r="C19" s="36" t="s">
        <v>42</v>
      </c>
      <c r="E19" s="12">
        <v>98</v>
      </c>
      <c r="F19" s="16">
        <f t="shared" si="0"/>
        <v>4.375</v>
      </c>
      <c r="G19" s="12">
        <v>24</v>
      </c>
      <c r="H19" s="16">
        <f t="shared" si="1"/>
        <v>4.2857142857142856</v>
      </c>
      <c r="I19" s="12">
        <v>68</v>
      </c>
      <c r="J19" s="16">
        <f t="shared" si="2"/>
        <v>17.894736842105264</v>
      </c>
      <c r="K19" s="12">
        <v>81</v>
      </c>
      <c r="L19" s="17">
        <f t="shared" si="3"/>
        <v>4.7647058823529411</v>
      </c>
      <c r="M19" s="18">
        <v>36</v>
      </c>
      <c r="N19" s="19">
        <f t="shared" si="4"/>
        <v>9</v>
      </c>
      <c r="O19" s="59">
        <f t="shared" si="5"/>
        <v>40.320157010172494</v>
      </c>
    </row>
    <row r="20" spans="1:15" s="21" customFormat="1" x14ac:dyDescent="0.2">
      <c r="A20" s="35">
        <v>15</v>
      </c>
      <c r="B20" s="36">
        <v>651201184</v>
      </c>
      <c r="C20" s="36" t="s">
        <v>43</v>
      </c>
      <c r="E20" s="24">
        <v>102</v>
      </c>
      <c r="F20" s="16">
        <f t="shared" si="0"/>
        <v>4.5535714285714288</v>
      </c>
      <c r="G20" s="24">
        <v>26</v>
      </c>
      <c r="H20" s="16">
        <f t="shared" si="1"/>
        <v>4.6428571428571432</v>
      </c>
      <c r="I20" s="24">
        <v>62</v>
      </c>
      <c r="J20" s="16">
        <f t="shared" si="2"/>
        <v>16.315789473684209</v>
      </c>
      <c r="K20" s="24">
        <v>80</v>
      </c>
      <c r="L20" s="17">
        <f t="shared" si="3"/>
        <v>4.7058823529411766</v>
      </c>
      <c r="M20" s="18">
        <v>36</v>
      </c>
      <c r="N20" s="19">
        <f t="shared" si="4"/>
        <v>9</v>
      </c>
      <c r="O20" s="59">
        <f t="shared" si="5"/>
        <v>39.218100398053963</v>
      </c>
    </row>
    <row r="21" spans="1:15" s="21" customFormat="1" x14ac:dyDescent="0.2">
      <c r="A21" s="35">
        <v>16</v>
      </c>
      <c r="B21" s="36">
        <v>651201190</v>
      </c>
      <c r="C21" s="36" t="s">
        <v>44</v>
      </c>
      <c r="D21" s="37"/>
      <c r="E21" s="12">
        <v>94</v>
      </c>
      <c r="F21" s="16">
        <f t="shared" si="0"/>
        <v>4.1964285714285712</v>
      </c>
      <c r="G21" s="12">
        <v>22</v>
      </c>
      <c r="H21" s="16">
        <f t="shared" si="1"/>
        <v>3.9285714285714284</v>
      </c>
      <c r="I21" s="12">
        <v>70</v>
      </c>
      <c r="J21" s="16">
        <f t="shared" si="2"/>
        <v>18.421052631578949</v>
      </c>
      <c r="K21" s="12">
        <v>82</v>
      </c>
      <c r="L21" s="17">
        <f t="shared" si="3"/>
        <v>4.8235294117647056</v>
      </c>
      <c r="M21" s="18">
        <v>30</v>
      </c>
      <c r="N21" s="19">
        <f t="shared" si="4"/>
        <v>7.5</v>
      </c>
      <c r="O21" s="59">
        <f t="shared" si="5"/>
        <v>38.869582043343655</v>
      </c>
    </row>
    <row r="22" spans="1:15" x14ac:dyDescent="0.55000000000000004">
      <c r="A22" s="35">
        <v>17</v>
      </c>
      <c r="B22" s="36">
        <v>651201198</v>
      </c>
      <c r="C22" s="36" t="s">
        <v>45</v>
      </c>
      <c r="D22" s="38"/>
      <c r="E22" s="12">
        <v>94</v>
      </c>
      <c r="F22" s="16">
        <f t="shared" si="0"/>
        <v>4.1964285714285712</v>
      </c>
      <c r="G22" s="12">
        <v>24</v>
      </c>
      <c r="H22" s="16">
        <f t="shared" si="1"/>
        <v>4.2857142857142856</v>
      </c>
      <c r="I22" s="12">
        <v>64</v>
      </c>
      <c r="J22" s="16">
        <f t="shared" si="2"/>
        <v>16.842105263157894</v>
      </c>
      <c r="K22" s="12">
        <v>82</v>
      </c>
      <c r="L22" s="17">
        <f t="shared" si="3"/>
        <v>4.8235294117647056</v>
      </c>
      <c r="M22" s="18">
        <v>32</v>
      </c>
      <c r="N22" s="19">
        <f t="shared" si="4"/>
        <v>8</v>
      </c>
      <c r="O22" s="59">
        <f t="shared" si="5"/>
        <v>38.147777532065462</v>
      </c>
    </row>
    <row r="23" spans="1:15" x14ac:dyDescent="0.55000000000000004">
      <c r="A23" s="34">
        <v>1</v>
      </c>
      <c r="B23" s="13">
        <v>651201137</v>
      </c>
      <c r="C23" s="13" t="s">
        <v>84</v>
      </c>
      <c r="D23" s="38"/>
      <c r="E23" s="12">
        <v>104</v>
      </c>
      <c r="F23" s="16">
        <f t="shared" si="0"/>
        <v>4.6428571428571432</v>
      </c>
      <c r="G23" s="12">
        <v>26</v>
      </c>
      <c r="H23" s="16">
        <f t="shared" si="1"/>
        <v>4.6428571428571432</v>
      </c>
      <c r="I23" s="12">
        <v>70.8</v>
      </c>
      <c r="J23" s="16">
        <f t="shared" si="2"/>
        <v>18.631578947368421</v>
      </c>
      <c r="K23" s="12">
        <v>82</v>
      </c>
      <c r="L23" s="17">
        <f t="shared" si="3"/>
        <v>4.8235294117647056</v>
      </c>
      <c r="M23" s="18">
        <v>36</v>
      </c>
      <c r="N23" s="19">
        <f t="shared" si="4"/>
        <v>9</v>
      </c>
      <c r="O23" s="59">
        <f t="shared" si="5"/>
        <v>41.740822644847412</v>
      </c>
    </row>
    <row r="24" spans="1:15" x14ac:dyDescent="0.55000000000000004">
      <c r="A24" s="34">
        <v>2</v>
      </c>
      <c r="B24" s="13">
        <v>651201144</v>
      </c>
      <c r="C24" s="13" t="s">
        <v>85</v>
      </c>
      <c r="D24" s="38"/>
      <c r="E24" s="12">
        <v>100</v>
      </c>
      <c r="F24" s="16">
        <f t="shared" si="0"/>
        <v>4.4642857142857144</v>
      </c>
      <c r="G24" s="12">
        <v>25</v>
      </c>
      <c r="H24" s="16">
        <f t="shared" si="1"/>
        <v>4.4642857142857144</v>
      </c>
      <c r="I24" s="12">
        <v>70</v>
      </c>
      <c r="J24" s="16">
        <f t="shared" si="2"/>
        <v>18.421052631578949</v>
      </c>
      <c r="K24" s="12">
        <v>79</v>
      </c>
      <c r="L24" s="17">
        <f t="shared" si="3"/>
        <v>4.6470588235294121</v>
      </c>
      <c r="M24" s="18">
        <v>35</v>
      </c>
      <c r="N24" s="19">
        <f t="shared" si="4"/>
        <v>8.75</v>
      </c>
      <c r="O24" s="59">
        <f t="shared" si="5"/>
        <v>40.746682883679789</v>
      </c>
    </row>
    <row r="25" spans="1:15" x14ac:dyDescent="0.55000000000000004">
      <c r="A25" s="34">
        <v>3</v>
      </c>
      <c r="B25" s="13">
        <v>651201104</v>
      </c>
      <c r="C25" s="13" t="s">
        <v>86</v>
      </c>
      <c r="D25" s="38"/>
      <c r="E25" s="12">
        <v>100</v>
      </c>
      <c r="F25" s="16">
        <f t="shared" si="0"/>
        <v>4.4642857142857144</v>
      </c>
      <c r="G25" s="12">
        <v>24</v>
      </c>
      <c r="H25" s="16">
        <f t="shared" si="1"/>
        <v>4.2857142857142856</v>
      </c>
      <c r="I25" s="12">
        <v>74</v>
      </c>
      <c r="J25" s="16">
        <f t="shared" si="2"/>
        <v>19.473684210526315</v>
      </c>
      <c r="K25" s="12">
        <v>82</v>
      </c>
      <c r="L25" s="17">
        <f t="shared" si="3"/>
        <v>4.8235294117647056</v>
      </c>
      <c r="M25" s="18">
        <v>38</v>
      </c>
      <c r="N25" s="19">
        <f t="shared" si="4"/>
        <v>9.5</v>
      </c>
      <c r="O25" s="59">
        <f t="shared" si="5"/>
        <v>42.547213622291018</v>
      </c>
    </row>
    <row r="26" spans="1:15" x14ac:dyDescent="0.55000000000000004">
      <c r="A26" s="34">
        <v>4</v>
      </c>
      <c r="B26" s="13">
        <v>651201111</v>
      </c>
      <c r="C26" s="13" t="s">
        <v>87</v>
      </c>
      <c r="D26" s="38"/>
      <c r="E26" s="12">
        <v>96</v>
      </c>
      <c r="F26" s="16">
        <f t="shared" si="0"/>
        <v>4.2857142857142856</v>
      </c>
      <c r="G26" s="12">
        <v>23</v>
      </c>
      <c r="H26" s="16">
        <f t="shared" si="1"/>
        <v>4.1071428571428568</v>
      </c>
      <c r="I26" s="12">
        <v>66</v>
      </c>
      <c r="J26" s="16">
        <f t="shared" si="2"/>
        <v>17.368421052631579</v>
      </c>
      <c r="K26" s="12">
        <v>80</v>
      </c>
      <c r="L26" s="17">
        <f t="shared" si="3"/>
        <v>4.7058823529411766</v>
      </c>
      <c r="M26" s="18">
        <v>32</v>
      </c>
      <c r="N26" s="19">
        <f t="shared" si="4"/>
        <v>8</v>
      </c>
      <c r="O26" s="59">
        <f t="shared" si="5"/>
        <v>38.467160548429902</v>
      </c>
    </row>
    <row r="27" spans="1:15" x14ac:dyDescent="0.55000000000000004">
      <c r="A27" s="34">
        <v>5</v>
      </c>
      <c r="B27" s="13">
        <v>651201117</v>
      </c>
      <c r="C27" s="13" t="s">
        <v>88</v>
      </c>
      <c r="D27" s="38"/>
      <c r="E27" s="12">
        <v>104</v>
      </c>
      <c r="F27" s="16">
        <f t="shared" si="0"/>
        <v>4.6428571428571432</v>
      </c>
      <c r="G27" s="12">
        <v>26</v>
      </c>
      <c r="H27" s="16">
        <f t="shared" si="1"/>
        <v>4.6428571428571432</v>
      </c>
      <c r="I27" s="12">
        <v>68</v>
      </c>
      <c r="J27" s="16">
        <f t="shared" si="2"/>
        <v>17.894736842105264</v>
      </c>
      <c r="K27" s="12">
        <v>83</v>
      </c>
      <c r="L27" s="17">
        <f t="shared" si="3"/>
        <v>4.882352941176471</v>
      </c>
      <c r="M27" s="18">
        <v>34</v>
      </c>
      <c r="N27" s="19">
        <f t="shared" si="4"/>
        <v>8.5</v>
      </c>
      <c r="O27" s="59">
        <f t="shared" si="5"/>
        <v>40.562804068996023</v>
      </c>
    </row>
    <row r="28" spans="1:15" x14ac:dyDescent="0.55000000000000004">
      <c r="A28" s="34">
        <v>6</v>
      </c>
      <c r="B28" s="13">
        <v>651201123</v>
      </c>
      <c r="C28" s="13" t="s">
        <v>89</v>
      </c>
      <c r="D28" s="38"/>
      <c r="E28" s="12">
        <v>100</v>
      </c>
      <c r="F28" s="16">
        <f t="shared" si="0"/>
        <v>4.4642857142857144</v>
      </c>
      <c r="G28" s="12">
        <v>24</v>
      </c>
      <c r="H28" s="16">
        <f t="shared" si="1"/>
        <v>4.2857142857142856</v>
      </c>
      <c r="I28" s="12">
        <v>68</v>
      </c>
      <c r="J28" s="16">
        <f t="shared" si="2"/>
        <v>17.894736842105264</v>
      </c>
      <c r="K28" s="12">
        <v>80</v>
      </c>
      <c r="L28" s="17">
        <f t="shared" si="3"/>
        <v>4.7058823529411766</v>
      </c>
      <c r="M28" s="18">
        <v>36</v>
      </c>
      <c r="N28" s="19">
        <f t="shared" si="4"/>
        <v>9</v>
      </c>
      <c r="O28" s="59">
        <f t="shared" si="5"/>
        <v>40.350619195046441</v>
      </c>
    </row>
    <row r="29" spans="1:15" x14ac:dyDescent="0.55000000000000004">
      <c r="A29" s="34">
        <v>7</v>
      </c>
      <c r="B29" s="13">
        <v>651201129</v>
      </c>
      <c r="C29" s="13" t="s">
        <v>90</v>
      </c>
      <c r="D29" s="38"/>
      <c r="E29" s="12">
        <v>94</v>
      </c>
      <c r="F29" s="16">
        <f t="shared" si="0"/>
        <v>4.1964285714285712</v>
      </c>
      <c r="G29" s="12">
        <v>22</v>
      </c>
      <c r="H29" s="16">
        <f t="shared" si="1"/>
        <v>3.9285714285714284</v>
      </c>
      <c r="I29" s="12">
        <v>66</v>
      </c>
      <c r="J29" s="16">
        <f t="shared" si="2"/>
        <v>17.368421052631579</v>
      </c>
      <c r="K29" s="12">
        <v>74</v>
      </c>
      <c r="L29" s="17">
        <f t="shared" si="3"/>
        <v>4.3529411764705879</v>
      </c>
      <c r="M29" s="18">
        <v>28</v>
      </c>
      <c r="N29" s="19">
        <f t="shared" si="4"/>
        <v>7</v>
      </c>
      <c r="O29" s="59">
        <f t="shared" si="5"/>
        <v>36.846362229102169</v>
      </c>
    </row>
    <row r="30" spans="1:15" x14ac:dyDescent="0.55000000000000004">
      <c r="A30" s="34">
        <v>8</v>
      </c>
      <c r="B30" s="13">
        <v>651201138</v>
      </c>
      <c r="C30" s="61" t="s">
        <v>91</v>
      </c>
      <c r="D30" s="38"/>
      <c r="E30" s="12"/>
      <c r="F30" s="16">
        <f t="shared" si="0"/>
        <v>0</v>
      </c>
      <c r="G30" s="12"/>
      <c r="H30" s="16">
        <f t="shared" si="1"/>
        <v>0</v>
      </c>
      <c r="I30" s="12"/>
      <c r="J30" s="16">
        <f t="shared" si="2"/>
        <v>0</v>
      </c>
      <c r="K30" s="12"/>
      <c r="L30" s="17">
        <f t="shared" si="3"/>
        <v>0</v>
      </c>
      <c r="M30" s="18"/>
      <c r="N30" s="19">
        <f t="shared" si="4"/>
        <v>0</v>
      </c>
      <c r="O30" s="59">
        <f t="shared" si="5"/>
        <v>0</v>
      </c>
    </row>
    <row r="31" spans="1:15" x14ac:dyDescent="0.55000000000000004">
      <c r="A31" s="60">
        <v>9</v>
      </c>
      <c r="B31" s="13">
        <v>651201146</v>
      </c>
      <c r="C31" s="13" t="s">
        <v>92</v>
      </c>
      <c r="D31" s="38"/>
      <c r="E31" s="12">
        <v>98</v>
      </c>
      <c r="F31" s="16">
        <f t="shared" si="0"/>
        <v>4.375</v>
      </c>
      <c r="G31" s="12">
        <v>24</v>
      </c>
      <c r="H31" s="16">
        <f t="shared" si="1"/>
        <v>4.2857142857142856</v>
      </c>
      <c r="I31" s="12">
        <v>67.2</v>
      </c>
      <c r="J31" s="16">
        <f t="shared" si="2"/>
        <v>17.684210526315791</v>
      </c>
      <c r="K31" s="12">
        <v>81</v>
      </c>
      <c r="L31" s="17">
        <f t="shared" si="3"/>
        <v>4.7647058823529411</v>
      </c>
      <c r="M31" s="12">
        <v>30</v>
      </c>
      <c r="N31" s="19">
        <f t="shared" si="4"/>
        <v>7.5</v>
      </c>
      <c r="O31" s="59">
        <f t="shared" si="5"/>
        <v>38.609630694383014</v>
      </c>
    </row>
    <row r="32" spans="1:15" x14ac:dyDescent="0.55000000000000004">
      <c r="A32" s="39">
        <v>10</v>
      </c>
      <c r="B32" s="27">
        <v>651201122</v>
      </c>
      <c r="C32" s="27" t="s">
        <v>94</v>
      </c>
      <c r="D32" s="38"/>
      <c r="E32" s="12">
        <v>97</v>
      </c>
      <c r="F32" s="16">
        <f t="shared" si="0"/>
        <v>4.3303571428571432</v>
      </c>
      <c r="G32" s="12">
        <v>25</v>
      </c>
      <c r="H32" s="16">
        <f t="shared" si="1"/>
        <v>4.4642857142857144</v>
      </c>
      <c r="I32" s="12">
        <v>68</v>
      </c>
      <c r="J32" s="16">
        <f t="shared" si="2"/>
        <v>17.894736842105264</v>
      </c>
      <c r="K32" s="12">
        <v>68</v>
      </c>
      <c r="L32" s="17">
        <f t="shared" si="3"/>
        <v>4</v>
      </c>
      <c r="M32" s="12">
        <v>28</v>
      </c>
      <c r="N32" s="19">
        <f t="shared" si="4"/>
        <v>7</v>
      </c>
      <c r="O32" s="59">
        <f t="shared" si="5"/>
        <v>37.689379699248121</v>
      </c>
    </row>
    <row r="33" spans="1:15" x14ac:dyDescent="0.55000000000000004">
      <c r="A33" s="39">
        <v>11</v>
      </c>
      <c r="B33" s="27">
        <v>651201128</v>
      </c>
      <c r="C33" s="27" t="s">
        <v>95</v>
      </c>
      <c r="D33" s="38"/>
      <c r="E33" s="12">
        <v>105</v>
      </c>
      <c r="F33" s="16">
        <f t="shared" si="0"/>
        <v>4.6875</v>
      </c>
      <c r="G33" s="12">
        <v>25</v>
      </c>
      <c r="H33" s="16">
        <f t="shared" si="1"/>
        <v>4.4642857142857144</v>
      </c>
      <c r="I33" s="12">
        <v>74</v>
      </c>
      <c r="J33" s="16">
        <f t="shared" si="2"/>
        <v>19.473684210526315</v>
      </c>
      <c r="K33" s="12">
        <v>75</v>
      </c>
      <c r="L33" s="17">
        <f t="shared" si="3"/>
        <v>4.4117647058823533</v>
      </c>
      <c r="M33" s="12">
        <v>30</v>
      </c>
      <c r="N33" s="19">
        <f t="shared" si="4"/>
        <v>7.5</v>
      </c>
      <c r="O33" s="59">
        <f t="shared" si="5"/>
        <v>40.537234630694385</v>
      </c>
    </row>
    <row r="34" spans="1:15" x14ac:dyDescent="0.55000000000000004">
      <c r="A34" s="39">
        <v>12</v>
      </c>
      <c r="B34" s="27">
        <v>651201105</v>
      </c>
      <c r="C34" s="27" t="s">
        <v>96</v>
      </c>
      <c r="D34" s="38"/>
      <c r="E34" s="12">
        <v>94</v>
      </c>
      <c r="F34" s="16">
        <f t="shared" si="0"/>
        <v>4.1964285714285712</v>
      </c>
      <c r="G34" s="12">
        <v>25</v>
      </c>
      <c r="H34" s="16">
        <f t="shared" si="1"/>
        <v>4.4642857142857144</v>
      </c>
      <c r="I34" s="12">
        <v>68</v>
      </c>
      <c r="J34" s="16">
        <f t="shared" si="2"/>
        <v>17.894736842105264</v>
      </c>
      <c r="K34" s="12">
        <v>66</v>
      </c>
      <c r="L34" s="17">
        <f t="shared" si="3"/>
        <v>3.8823529411764706</v>
      </c>
      <c r="M34" s="12">
        <v>28</v>
      </c>
      <c r="N34" s="19">
        <f t="shared" si="4"/>
        <v>7</v>
      </c>
      <c r="O34" s="59">
        <f t="shared" si="5"/>
        <v>37.437804068996016</v>
      </c>
    </row>
    <row r="35" spans="1:15" x14ac:dyDescent="0.55000000000000004">
      <c r="A35" s="39">
        <v>13</v>
      </c>
      <c r="B35" s="27">
        <v>651201112</v>
      </c>
      <c r="C35" s="27" t="s">
        <v>97</v>
      </c>
      <c r="D35" s="38"/>
      <c r="E35" s="12">
        <v>94</v>
      </c>
      <c r="F35" s="16">
        <f t="shared" si="0"/>
        <v>4.1964285714285712</v>
      </c>
      <c r="G35" s="12">
        <v>25</v>
      </c>
      <c r="H35" s="16">
        <f t="shared" si="1"/>
        <v>4.4642857142857144</v>
      </c>
      <c r="I35" s="12">
        <v>72</v>
      </c>
      <c r="J35" s="16">
        <f t="shared" si="2"/>
        <v>18.94736842105263</v>
      </c>
      <c r="K35" s="12">
        <v>72</v>
      </c>
      <c r="L35" s="17">
        <f t="shared" si="3"/>
        <v>4.2352941176470589</v>
      </c>
      <c r="M35" s="12">
        <v>28</v>
      </c>
      <c r="N35" s="19">
        <f t="shared" si="4"/>
        <v>7</v>
      </c>
      <c r="O35" s="59">
        <f t="shared" si="5"/>
        <v>38.843376824413973</v>
      </c>
    </row>
    <row r="36" spans="1:15" x14ac:dyDescent="0.55000000000000004">
      <c r="A36" s="39">
        <v>14</v>
      </c>
      <c r="B36" s="27">
        <v>651201118</v>
      </c>
      <c r="C36" s="27" t="s">
        <v>98</v>
      </c>
      <c r="D36" s="38"/>
      <c r="E36" s="12">
        <v>100</v>
      </c>
      <c r="F36" s="16">
        <f t="shared" si="0"/>
        <v>4.4642857142857144</v>
      </c>
      <c r="G36" s="12">
        <v>25</v>
      </c>
      <c r="H36" s="16">
        <f t="shared" si="1"/>
        <v>4.4642857142857144</v>
      </c>
      <c r="I36" s="12">
        <v>70</v>
      </c>
      <c r="J36" s="16">
        <f t="shared" si="2"/>
        <v>18.421052631578949</v>
      </c>
      <c r="K36" s="12">
        <v>75</v>
      </c>
      <c r="L36" s="17">
        <f t="shared" si="3"/>
        <v>4.4117647058823533</v>
      </c>
      <c r="M36" s="12">
        <v>30</v>
      </c>
      <c r="N36" s="19">
        <f t="shared" si="4"/>
        <v>7.5</v>
      </c>
      <c r="O36" s="59">
        <f t="shared" si="5"/>
        <v>39.261388766032731</v>
      </c>
    </row>
    <row r="37" spans="1:15" x14ac:dyDescent="0.55000000000000004">
      <c r="A37" s="39">
        <v>15</v>
      </c>
      <c r="B37" s="27">
        <v>651201124</v>
      </c>
      <c r="C37" s="27" t="s">
        <v>99</v>
      </c>
      <c r="D37" s="38"/>
      <c r="E37" s="12">
        <v>94</v>
      </c>
      <c r="F37" s="16">
        <f t="shared" si="0"/>
        <v>4.1964285714285712</v>
      </c>
      <c r="G37" s="12">
        <v>25</v>
      </c>
      <c r="H37" s="16">
        <f t="shared" si="1"/>
        <v>4.4642857142857144</v>
      </c>
      <c r="I37" s="12">
        <v>68</v>
      </c>
      <c r="J37" s="16">
        <f t="shared" si="2"/>
        <v>17.894736842105264</v>
      </c>
      <c r="K37" s="12">
        <v>72</v>
      </c>
      <c r="L37" s="17">
        <f t="shared" si="3"/>
        <v>4.2352941176470589</v>
      </c>
      <c r="M37" s="12">
        <v>26</v>
      </c>
      <c r="N37" s="19">
        <f t="shared" si="4"/>
        <v>6.5</v>
      </c>
      <c r="O37" s="59">
        <f t="shared" si="5"/>
        <v>37.29074524546661</v>
      </c>
    </row>
    <row r="38" spans="1:15" x14ac:dyDescent="0.55000000000000004">
      <c r="A38" s="39">
        <v>16</v>
      </c>
      <c r="B38" s="27">
        <v>651201130</v>
      </c>
      <c r="C38" s="27" t="s">
        <v>100</v>
      </c>
      <c r="D38" s="38"/>
      <c r="E38" s="12">
        <v>100</v>
      </c>
      <c r="F38" s="16">
        <f t="shared" si="0"/>
        <v>4.4642857142857144</v>
      </c>
      <c r="G38" s="12">
        <v>25</v>
      </c>
      <c r="H38" s="16">
        <f t="shared" si="1"/>
        <v>4.4642857142857144</v>
      </c>
      <c r="I38" s="12">
        <v>74</v>
      </c>
      <c r="J38" s="16">
        <f t="shared" si="2"/>
        <v>19.473684210526315</v>
      </c>
      <c r="K38" s="12">
        <v>75</v>
      </c>
      <c r="L38" s="17">
        <f t="shared" si="3"/>
        <v>4.4117647058823533</v>
      </c>
      <c r="M38" s="12">
        <v>28</v>
      </c>
      <c r="N38" s="19">
        <f t="shared" si="4"/>
        <v>7</v>
      </c>
      <c r="O38" s="59">
        <f t="shared" si="5"/>
        <v>39.814020344980101</v>
      </c>
    </row>
    <row r="39" spans="1:15" x14ac:dyDescent="0.55000000000000004">
      <c r="A39" s="39">
        <v>17</v>
      </c>
      <c r="B39" s="27">
        <v>651201141</v>
      </c>
      <c r="C39" s="27" t="s">
        <v>101</v>
      </c>
      <c r="D39" s="38"/>
      <c r="E39" s="12">
        <v>102</v>
      </c>
      <c r="F39" s="16">
        <f t="shared" si="0"/>
        <v>4.5535714285714288</v>
      </c>
      <c r="G39" s="12">
        <v>25</v>
      </c>
      <c r="H39" s="16">
        <f t="shared" si="1"/>
        <v>4.4642857142857144</v>
      </c>
      <c r="I39" s="12">
        <v>68</v>
      </c>
      <c r="J39" s="16">
        <f t="shared" si="2"/>
        <v>17.894736842105264</v>
      </c>
      <c r="K39" s="12">
        <v>75</v>
      </c>
      <c r="L39" s="17">
        <f t="shared" si="3"/>
        <v>4.4117647058823533</v>
      </c>
      <c r="M39" s="12">
        <v>28</v>
      </c>
      <c r="N39" s="19">
        <f t="shared" si="4"/>
        <v>7</v>
      </c>
      <c r="O39" s="59">
        <f t="shared" si="5"/>
        <v>38.324358690844761</v>
      </c>
    </row>
  </sheetData>
  <mergeCells count="12">
    <mergeCell ref="M4:N4"/>
    <mergeCell ref="O4:O5"/>
    <mergeCell ref="A1:P1"/>
    <mergeCell ref="A2:P2"/>
    <mergeCell ref="A3:P3"/>
    <mergeCell ref="A4:A5"/>
    <mergeCell ref="B4:B5"/>
    <mergeCell ref="C4:C5"/>
    <mergeCell ref="E4:F4"/>
    <mergeCell ref="G4:H4"/>
    <mergeCell ref="I4:J4"/>
    <mergeCell ref="K4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4B156-5BED-2846-B232-975A8E336F12}">
  <dimension ref="A1:Q39"/>
  <sheetViews>
    <sheetView topLeftCell="A17" workbookViewId="0">
      <selection activeCell="T30" sqref="T30"/>
    </sheetView>
  </sheetViews>
  <sheetFormatPr defaultColWidth="11.5546875" defaultRowHeight="15" x14ac:dyDescent="0.2"/>
  <cols>
    <col min="5" max="17" width="10.77734375" style="76"/>
  </cols>
  <sheetData>
    <row r="1" spans="1:17" ht="24" x14ac:dyDescent="0.55000000000000004">
      <c r="A1" s="105" t="s">
        <v>121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40"/>
    </row>
    <row r="2" spans="1:17" ht="24" x14ac:dyDescent="0.55000000000000004">
      <c r="A2" s="105" t="s">
        <v>122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40"/>
    </row>
    <row r="3" spans="1:17" ht="24" x14ac:dyDescent="0.55000000000000004">
      <c r="A3" s="105" t="s">
        <v>135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40"/>
    </row>
    <row r="4" spans="1:17" ht="24" x14ac:dyDescent="0.55000000000000004">
      <c r="A4" s="106" t="s">
        <v>1</v>
      </c>
      <c r="B4" s="108" t="s">
        <v>2</v>
      </c>
      <c r="C4" s="106" t="s">
        <v>124</v>
      </c>
      <c r="D4" s="4"/>
      <c r="E4" s="114" t="s">
        <v>125</v>
      </c>
      <c r="F4" s="115"/>
      <c r="G4" s="114" t="s">
        <v>126</v>
      </c>
      <c r="H4" s="115"/>
      <c r="I4" s="113" t="s">
        <v>132</v>
      </c>
      <c r="J4" s="113"/>
      <c r="K4" s="114" t="s">
        <v>133</v>
      </c>
      <c r="L4" s="115"/>
      <c r="M4" s="113" t="s">
        <v>128</v>
      </c>
      <c r="N4" s="113"/>
      <c r="O4" s="114" t="s">
        <v>129</v>
      </c>
      <c r="P4" s="115"/>
      <c r="Q4" s="104" t="s">
        <v>130</v>
      </c>
    </row>
    <row r="5" spans="1:17" ht="24" x14ac:dyDescent="0.55000000000000004">
      <c r="A5" s="111"/>
      <c r="B5" s="112"/>
      <c r="C5" s="111"/>
      <c r="D5" s="6"/>
      <c r="E5" s="31">
        <v>112</v>
      </c>
      <c r="F5" s="32">
        <v>0.05</v>
      </c>
      <c r="G5" s="31">
        <v>28</v>
      </c>
      <c r="H5" s="32">
        <v>0.05</v>
      </c>
      <c r="I5" s="31">
        <v>92</v>
      </c>
      <c r="J5" s="32">
        <v>0.1</v>
      </c>
      <c r="K5" s="33">
        <v>64</v>
      </c>
      <c r="L5" s="32">
        <v>0.1</v>
      </c>
      <c r="M5" s="31">
        <v>85</v>
      </c>
      <c r="N5" s="32">
        <v>0.05</v>
      </c>
      <c r="O5" s="42">
        <v>0.4</v>
      </c>
      <c r="P5" s="32">
        <v>0.1</v>
      </c>
      <c r="Q5" s="104"/>
    </row>
    <row r="6" spans="1:17" ht="24" x14ac:dyDescent="0.55000000000000004">
      <c r="A6" s="34">
        <v>1</v>
      </c>
      <c r="B6" s="13">
        <v>651201188</v>
      </c>
      <c r="C6" s="13" t="s">
        <v>28</v>
      </c>
      <c r="D6" s="14"/>
      <c r="E6" s="66">
        <v>98.56</v>
      </c>
      <c r="F6" s="67">
        <f>5*E6/112</f>
        <v>4.4000000000000004</v>
      </c>
      <c r="G6" s="66">
        <v>23.1</v>
      </c>
      <c r="H6" s="67">
        <f>5*G6/40</f>
        <v>2.8875000000000002</v>
      </c>
      <c r="I6" s="66">
        <v>76</v>
      </c>
      <c r="J6" s="67">
        <f>10*I6/92</f>
        <v>8.2608695652173907</v>
      </c>
      <c r="K6" s="66">
        <v>52</v>
      </c>
      <c r="L6" s="68">
        <f>10*K6/64</f>
        <v>8.125</v>
      </c>
      <c r="M6" s="69">
        <v>76</v>
      </c>
      <c r="N6" s="70">
        <f>5*M6/85</f>
        <v>4.4705882352941178</v>
      </c>
      <c r="O6" s="69">
        <v>32</v>
      </c>
      <c r="P6" s="71">
        <f>10*O6/40</f>
        <v>8</v>
      </c>
      <c r="Q6" s="72">
        <f>SUM(F6+H6+J6+L6+N6+P6)</f>
        <v>36.143957800511508</v>
      </c>
    </row>
    <row r="7" spans="1:17" ht="24" x14ac:dyDescent="0.55000000000000004">
      <c r="A7" s="34">
        <v>2</v>
      </c>
      <c r="B7" s="13">
        <v>651201195</v>
      </c>
      <c r="C7" s="13" t="s">
        <v>29</v>
      </c>
      <c r="D7" s="14"/>
      <c r="E7" s="73">
        <v>87.36</v>
      </c>
      <c r="F7" s="67">
        <f t="shared" ref="F7:F39" si="0">5*E7/112</f>
        <v>3.9</v>
      </c>
      <c r="G7" s="73">
        <v>21</v>
      </c>
      <c r="H7" s="67">
        <f t="shared" ref="H7:H39" si="1">5*G7/40</f>
        <v>2.625</v>
      </c>
      <c r="I7" s="73">
        <v>70</v>
      </c>
      <c r="J7" s="67">
        <f t="shared" ref="J7:J22" si="2">10*I7/92</f>
        <v>7.6086956521739131</v>
      </c>
      <c r="K7" s="73">
        <v>46</v>
      </c>
      <c r="L7" s="68">
        <f t="shared" ref="L7:L39" si="3">10*K7/64</f>
        <v>7.1875</v>
      </c>
      <c r="M7" s="69">
        <v>70</v>
      </c>
      <c r="N7" s="70">
        <f t="shared" ref="N7:N39" si="4">5*M7/85</f>
        <v>4.117647058823529</v>
      </c>
      <c r="O7" s="69">
        <v>26</v>
      </c>
      <c r="P7" s="71">
        <f t="shared" ref="P7:P39" si="5">10*O7/40</f>
        <v>6.5</v>
      </c>
      <c r="Q7" s="72">
        <f t="shared" ref="Q7:Q39" si="6">SUM(F7+H7+J7+L7+N7+P7)</f>
        <v>31.938842710997442</v>
      </c>
    </row>
    <row r="8" spans="1:17" ht="24" x14ac:dyDescent="0.55000000000000004">
      <c r="A8" s="34">
        <v>3</v>
      </c>
      <c r="B8" s="13">
        <v>651201194</v>
      </c>
      <c r="C8" s="13" t="s">
        <v>30</v>
      </c>
      <c r="D8" s="14"/>
      <c r="E8" s="73">
        <v>103.04</v>
      </c>
      <c r="F8" s="67">
        <f t="shared" si="0"/>
        <v>4.6000000000000005</v>
      </c>
      <c r="G8" s="73">
        <v>23.8</v>
      </c>
      <c r="H8" s="67">
        <f t="shared" si="1"/>
        <v>2.9750000000000001</v>
      </c>
      <c r="I8" s="73">
        <v>82</v>
      </c>
      <c r="J8" s="67">
        <f t="shared" si="2"/>
        <v>8.9130434782608692</v>
      </c>
      <c r="K8" s="73">
        <v>56</v>
      </c>
      <c r="L8" s="68">
        <f t="shared" si="3"/>
        <v>8.75</v>
      </c>
      <c r="M8" s="69">
        <v>80</v>
      </c>
      <c r="N8" s="70">
        <f t="shared" si="4"/>
        <v>4.7058823529411766</v>
      </c>
      <c r="O8" s="69">
        <v>35</v>
      </c>
      <c r="P8" s="71">
        <f t="shared" si="5"/>
        <v>8.75</v>
      </c>
      <c r="Q8" s="72">
        <f t="shared" si="6"/>
        <v>38.693925831202051</v>
      </c>
    </row>
    <row r="9" spans="1:17" ht="24" x14ac:dyDescent="0.55000000000000004">
      <c r="A9" s="34">
        <v>4</v>
      </c>
      <c r="B9" s="13">
        <v>651201181</v>
      </c>
      <c r="C9" s="13" t="s">
        <v>31</v>
      </c>
      <c r="D9" s="14"/>
      <c r="E9" s="73">
        <v>98.56</v>
      </c>
      <c r="F9" s="67">
        <f t="shared" si="0"/>
        <v>4.4000000000000004</v>
      </c>
      <c r="G9" s="73">
        <v>22.4</v>
      </c>
      <c r="H9" s="67">
        <f t="shared" si="1"/>
        <v>2.8</v>
      </c>
      <c r="I9" s="73">
        <v>78</v>
      </c>
      <c r="J9" s="67">
        <f t="shared" si="2"/>
        <v>8.4782608695652169</v>
      </c>
      <c r="K9" s="73">
        <v>52</v>
      </c>
      <c r="L9" s="68">
        <f t="shared" si="3"/>
        <v>8.125</v>
      </c>
      <c r="M9" s="69">
        <v>76</v>
      </c>
      <c r="N9" s="70">
        <f t="shared" si="4"/>
        <v>4.4705882352941178</v>
      </c>
      <c r="O9" s="69">
        <v>28</v>
      </c>
      <c r="P9" s="71">
        <f t="shared" si="5"/>
        <v>7</v>
      </c>
      <c r="Q9" s="72">
        <f t="shared" si="6"/>
        <v>35.273849104859337</v>
      </c>
    </row>
    <row r="10" spans="1:17" ht="24" x14ac:dyDescent="0.55000000000000004">
      <c r="A10" s="34">
        <v>5</v>
      </c>
      <c r="B10" s="13">
        <v>651201153</v>
      </c>
      <c r="C10" s="13" t="s">
        <v>32</v>
      </c>
      <c r="D10" s="14"/>
      <c r="E10" s="73">
        <v>94.08</v>
      </c>
      <c r="F10" s="67">
        <f t="shared" si="0"/>
        <v>4.2</v>
      </c>
      <c r="G10" s="73">
        <v>21</v>
      </c>
      <c r="H10" s="67">
        <f t="shared" si="1"/>
        <v>2.625</v>
      </c>
      <c r="I10" s="73">
        <v>72</v>
      </c>
      <c r="J10" s="67">
        <f t="shared" si="2"/>
        <v>7.8260869565217392</v>
      </c>
      <c r="K10" s="73">
        <v>48</v>
      </c>
      <c r="L10" s="68">
        <f t="shared" si="3"/>
        <v>7.5</v>
      </c>
      <c r="M10" s="69">
        <v>70</v>
      </c>
      <c r="N10" s="70">
        <f t="shared" si="4"/>
        <v>4.117647058823529</v>
      </c>
      <c r="O10" s="69">
        <v>26</v>
      </c>
      <c r="P10" s="71">
        <f t="shared" si="5"/>
        <v>6.5</v>
      </c>
      <c r="Q10" s="72">
        <f t="shared" si="6"/>
        <v>32.768734015345267</v>
      </c>
    </row>
    <row r="11" spans="1:17" ht="24" x14ac:dyDescent="0.55000000000000004">
      <c r="A11" s="34">
        <v>6</v>
      </c>
      <c r="B11" s="13">
        <v>651201160</v>
      </c>
      <c r="C11" s="13" t="s">
        <v>33</v>
      </c>
      <c r="D11" s="21"/>
      <c r="E11" s="12">
        <v>101.92</v>
      </c>
      <c r="F11" s="67">
        <f t="shared" si="0"/>
        <v>4.55</v>
      </c>
      <c r="G11" s="12">
        <v>23.1</v>
      </c>
      <c r="H11" s="67">
        <f t="shared" si="1"/>
        <v>2.8875000000000002</v>
      </c>
      <c r="I11" s="12">
        <v>83</v>
      </c>
      <c r="J11" s="67">
        <f t="shared" si="2"/>
        <v>9.0217391304347831</v>
      </c>
      <c r="K11" s="12">
        <v>56</v>
      </c>
      <c r="L11" s="68">
        <f t="shared" si="3"/>
        <v>8.75</v>
      </c>
      <c r="M11" s="18">
        <v>78</v>
      </c>
      <c r="N11" s="70">
        <f t="shared" si="4"/>
        <v>4.5882352941176467</v>
      </c>
      <c r="O11" s="18">
        <v>36</v>
      </c>
      <c r="P11" s="71">
        <f t="shared" si="5"/>
        <v>9</v>
      </c>
      <c r="Q11" s="72">
        <f t="shared" si="6"/>
        <v>38.797474424552426</v>
      </c>
    </row>
    <row r="12" spans="1:17" ht="24" x14ac:dyDescent="0.55000000000000004">
      <c r="A12" s="34">
        <v>7</v>
      </c>
      <c r="B12" s="13">
        <v>651201166</v>
      </c>
      <c r="C12" s="13" t="s">
        <v>34</v>
      </c>
      <c r="D12" s="21"/>
      <c r="E12" s="12">
        <v>96.32</v>
      </c>
      <c r="F12" s="67">
        <f t="shared" si="0"/>
        <v>4.3</v>
      </c>
      <c r="G12" s="12">
        <v>23.1</v>
      </c>
      <c r="H12" s="67">
        <f t="shared" si="1"/>
        <v>2.8875000000000002</v>
      </c>
      <c r="I12" s="12">
        <v>78</v>
      </c>
      <c r="J12" s="67">
        <f t="shared" si="2"/>
        <v>8.4782608695652169</v>
      </c>
      <c r="K12" s="12">
        <v>54</v>
      </c>
      <c r="L12" s="68">
        <f t="shared" si="3"/>
        <v>8.4375</v>
      </c>
      <c r="M12" s="18">
        <v>76</v>
      </c>
      <c r="N12" s="70">
        <f t="shared" si="4"/>
        <v>4.4705882352941178</v>
      </c>
      <c r="O12" s="18">
        <v>34</v>
      </c>
      <c r="P12" s="71">
        <f t="shared" si="5"/>
        <v>8.5</v>
      </c>
      <c r="Q12" s="72">
        <f t="shared" si="6"/>
        <v>37.073849104859335</v>
      </c>
    </row>
    <row r="13" spans="1:17" ht="24" x14ac:dyDescent="0.55000000000000004">
      <c r="A13" s="34">
        <v>8</v>
      </c>
      <c r="B13" s="13">
        <v>651201176</v>
      </c>
      <c r="C13" s="13" t="s">
        <v>35</v>
      </c>
      <c r="D13" s="21"/>
      <c r="E13" s="12">
        <v>98.56</v>
      </c>
      <c r="F13" s="67">
        <f t="shared" si="0"/>
        <v>4.4000000000000004</v>
      </c>
      <c r="G13" s="12">
        <v>22.4</v>
      </c>
      <c r="H13" s="67">
        <f t="shared" si="1"/>
        <v>2.8</v>
      </c>
      <c r="I13" s="12">
        <v>80</v>
      </c>
      <c r="J13" s="67">
        <f t="shared" si="2"/>
        <v>8.695652173913043</v>
      </c>
      <c r="K13" s="12">
        <v>54</v>
      </c>
      <c r="L13" s="68">
        <f t="shared" si="3"/>
        <v>8.4375</v>
      </c>
      <c r="M13" s="18">
        <v>78</v>
      </c>
      <c r="N13" s="70">
        <f t="shared" si="4"/>
        <v>4.5882352941176467</v>
      </c>
      <c r="O13" s="18">
        <v>34</v>
      </c>
      <c r="P13" s="71">
        <f t="shared" si="5"/>
        <v>8.5</v>
      </c>
      <c r="Q13" s="72">
        <f t="shared" si="6"/>
        <v>37.421387468030687</v>
      </c>
    </row>
    <row r="14" spans="1:17" ht="24" x14ac:dyDescent="0.55000000000000004">
      <c r="A14" s="35">
        <v>9</v>
      </c>
      <c r="B14" s="36">
        <v>651201183</v>
      </c>
      <c r="C14" s="36" t="s">
        <v>36</v>
      </c>
      <c r="D14" s="21"/>
      <c r="E14" s="12">
        <v>98.56</v>
      </c>
      <c r="F14" s="67">
        <f t="shared" si="0"/>
        <v>4.4000000000000004</v>
      </c>
      <c r="G14" s="12">
        <v>23.8</v>
      </c>
      <c r="H14" s="67">
        <f t="shared" si="1"/>
        <v>2.9750000000000001</v>
      </c>
      <c r="I14" s="12">
        <v>78</v>
      </c>
      <c r="J14" s="67">
        <f t="shared" si="2"/>
        <v>8.4782608695652169</v>
      </c>
      <c r="K14" s="12">
        <v>55</v>
      </c>
      <c r="L14" s="68">
        <f t="shared" si="3"/>
        <v>8.59375</v>
      </c>
      <c r="M14" s="18">
        <v>80</v>
      </c>
      <c r="N14" s="70">
        <f t="shared" si="4"/>
        <v>4.7058823529411766</v>
      </c>
      <c r="O14" s="18">
        <v>34</v>
      </c>
      <c r="P14" s="71">
        <f t="shared" si="5"/>
        <v>8.5</v>
      </c>
      <c r="Q14" s="72">
        <f t="shared" si="6"/>
        <v>37.652893222506393</v>
      </c>
    </row>
    <row r="15" spans="1:17" ht="24" x14ac:dyDescent="0.55000000000000004">
      <c r="A15" s="35">
        <v>10</v>
      </c>
      <c r="B15" s="36">
        <v>651201189</v>
      </c>
      <c r="C15" s="36" t="s">
        <v>38</v>
      </c>
      <c r="D15" s="21"/>
      <c r="E15" s="12">
        <v>103.04</v>
      </c>
      <c r="F15" s="67">
        <f t="shared" si="0"/>
        <v>4.6000000000000005</v>
      </c>
      <c r="G15" s="12">
        <v>24.5</v>
      </c>
      <c r="H15" s="67">
        <f t="shared" si="1"/>
        <v>3.0625</v>
      </c>
      <c r="I15" s="12">
        <v>76</v>
      </c>
      <c r="J15" s="67">
        <f t="shared" si="2"/>
        <v>8.2608695652173907</v>
      </c>
      <c r="K15" s="12">
        <v>52</v>
      </c>
      <c r="L15" s="68">
        <f t="shared" si="3"/>
        <v>8.125</v>
      </c>
      <c r="M15" s="18">
        <v>80</v>
      </c>
      <c r="N15" s="70">
        <f t="shared" si="4"/>
        <v>4.7058823529411766</v>
      </c>
      <c r="O15" s="18">
        <v>28</v>
      </c>
      <c r="P15" s="71">
        <f t="shared" si="5"/>
        <v>7</v>
      </c>
      <c r="Q15" s="72">
        <f t="shared" si="6"/>
        <v>35.754251918158573</v>
      </c>
    </row>
    <row r="16" spans="1:17" ht="24" x14ac:dyDescent="0.55000000000000004">
      <c r="A16" s="35">
        <v>11</v>
      </c>
      <c r="B16" s="36">
        <v>651201154</v>
      </c>
      <c r="C16" s="36" t="s">
        <v>39</v>
      </c>
      <c r="D16" s="21"/>
      <c r="E16" s="12">
        <v>98.56</v>
      </c>
      <c r="F16" s="67">
        <f t="shared" si="0"/>
        <v>4.4000000000000004</v>
      </c>
      <c r="G16" s="12">
        <v>22.4</v>
      </c>
      <c r="H16" s="67">
        <f t="shared" si="1"/>
        <v>2.8</v>
      </c>
      <c r="I16" s="12">
        <v>74</v>
      </c>
      <c r="J16" s="67">
        <f t="shared" si="2"/>
        <v>8.0434782608695645</v>
      </c>
      <c r="K16" s="12">
        <v>50</v>
      </c>
      <c r="L16" s="68">
        <f t="shared" si="3"/>
        <v>7.8125</v>
      </c>
      <c r="M16" s="18">
        <v>76</v>
      </c>
      <c r="N16" s="70">
        <f t="shared" si="4"/>
        <v>4.4705882352941178</v>
      </c>
      <c r="O16" s="18">
        <v>26</v>
      </c>
      <c r="P16" s="71">
        <f t="shared" si="5"/>
        <v>6.5</v>
      </c>
      <c r="Q16" s="72">
        <f t="shared" si="6"/>
        <v>34.026566496163682</v>
      </c>
    </row>
    <row r="17" spans="1:17" ht="24" x14ac:dyDescent="0.55000000000000004">
      <c r="A17" s="35">
        <v>12</v>
      </c>
      <c r="B17" s="36">
        <v>651201161</v>
      </c>
      <c r="C17" s="36" t="s">
        <v>40</v>
      </c>
      <c r="D17" s="21"/>
      <c r="E17" s="12">
        <v>96.32</v>
      </c>
      <c r="F17" s="67">
        <f t="shared" si="0"/>
        <v>4.3</v>
      </c>
      <c r="G17" s="12">
        <v>21.7</v>
      </c>
      <c r="H17" s="67">
        <f t="shared" si="1"/>
        <v>2.7124999999999999</v>
      </c>
      <c r="I17" s="12">
        <v>78</v>
      </c>
      <c r="J17" s="67">
        <f t="shared" si="2"/>
        <v>8.4782608695652169</v>
      </c>
      <c r="K17" s="12">
        <v>52</v>
      </c>
      <c r="L17" s="68">
        <f t="shared" si="3"/>
        <v>8.125</v>
      </c>
      <c r="M17" s="18">
        <v>76</v>
      </c>
      <c r="N17" s="70">
        <f t="shared" si="4"/>
        <v>4.4705882352941178</v>
      </c>
      <c r="O17" s="18">
        <v>30</v>
      </c>
      <c r="P17" s="71">
        <f t="shared" si="5"/>
        <v>7.5</v>
      </c>
      <c r="Q17" s="72">
        <f t="shared" si="6"/>
        <v>35.58634910485933</v>
      </c>
    </row>
    <row r="18" spans="1:17" ht="24" x14ac:dyDescent="0.55000000000000004">
      <c r="A18" s="35">
        <v>13</v>
      </c>
      <c r="B18" s="36">
        <v>651201167</v>
      </c>
      <c r="C18" s="36" t="s">
        <v>41</v>
      </c>
      <c r="D18" s="21"/>
      <c r="E18" s="12">
        <v>98.56</v>
      </c>
      <c r="F18" s="67">
        <f t="shared" si="0"/>
        <v>4.4000000000000004</v>
      </c>
      <c r="G18" s="12">
        <v>23.1</v>
      </c>
      <c r="H18" s="67">
        <f t="shared" si="1"/>
        <v>2.8875000000000002</v>
      </c>
      <c r="I18" s="12">
        <v>76</v>
      </c>
      <c r="J18" s="67">
        <f t="shared" si="2"/>
        <v>8.2608695652173907</v>
      </c>
      <c r="K18" s="12">
        <v>53</v>
      </c>
      <c r="L18" s="68">
        <f t="shared" si="3"/>
        <v>8.28125</v>
      </c>
      <c r="M18" s="18">
        <v>78</v>
      </c>
      <c r="N18" s="70">
        <f t="shared" si="4"/>
        <v>4.5882352941176467</v>
      </c>
      <c r="O18" s="18">
        <v>28</v>
      </c>
      <c r="P18" s="71">
        <f t="shared" si="5"/>
        <v>7</v>
      </c>
      <c r="Q18" s="72">
        <f t="shared" si="6"/>
        <v>35.417854859335037</v>
      </c>
    </row>
    <row r="19" spans="1:17" ht="24" x14ac:dyDescent="0.55000000000000004">
      <c r="A19" s="35">
        <v>14</v>
      </c>
      <c r="B19" s="36">
        <v>651201177</v>
      </c>
      <c r="C19" s="36" t="s">
        <v>42</v>
      </c>
      <c r="D19" s="21"/>
      <c r="E19" s="12">
        <v>98.56</v>
      </c>
      <c r="F19" s="67">
        <f t="shared" si="0"/>
        <v>4.4000000000000004</v>
      </c>
      <c r="G19" s="12">
        <v>22.4</v>
      </c>
      <c r="H19" s="67">
        <f t="shared" si="1"/>
        <v>2.8</v>
      </c>
      <c r="I19" s="12">
        <v>80</v>
      </c>
      <c r="J19" s="67">
        <f t="shared" si="2"/>
        <v>8.695652173913043</v>
      </c>
      <c r="K19" s="12">
        <v>54</v>
      </c>
      <c r="L19" s="68">
        <f t="shared" si="3"/>
        <v>8.4375</v>
      </c>
      <c r="M19" s="18">
        <v>78</v>
      </c>
      <c r="N19" s="70">
        <f t="shared" si="4"/>
        <v>4.5882352941176467</v>
      </c>
      <c r="O19" s="18">
        <v>32</v>
      </c>
      <c r="P19" s="71">
        <f t="shared" si="5"/>
        <v>8</v>
      </c>
      <c r="Q19" s="72">
        <f t="shared" si="6"/>
        <v>36.921387468030687</v>
      </c>
    </row>
    <row r="20" spans="1:17" ht="24" x14ac:dyDescent="0.55000000000000004">
      <c r="A20" s="35">
        <v>15</v>
      </c>
      <c r="B20" s="36">
        <v>651201184</v>
      </c>
      <c r="C20" s="36" t="s">
        <v>43</v>
      </c>
      <c r="D20" s="21"/>
      <c r="E20" s="24">
        <v>98.56</v>
      </c>
      <c r="F20" s="67">
        <f t="shared" si="0"/>
        <v>4.4000000000000004</v>
      </c>
      <c r="G20" s="24">
        <v>23.1</v>
      </c>
      <c r="H20" s="67">
        <f t="shared" si="1"/>
        <v>2.8875000000000002</v>
      </c>
      <c r="I20" s="24">
        <v>80</v>
      </c>
      <c r="J20" s="67">
        <f t="shared" si="2"/>
        <v>8.695652173913043</v>
      </c>
      <c r="K20" s="24">
        <v>54</v>
      </c>
      <c r="L20" s="68">
        <f t="shared" si="3"/>
        <v>8.4375</v>
      </c>
      <c r="M20" s="18">
        <v>78</v>
      </c>
      <c r="N20" s="70">
        <f t="shared" si="4"/>
        <v>4.5882352941176467</v>
      </c>
      <c r="O20" s="18">
        <v>32</v>
      </c>
      <c r="P20" s="71">
        <f t="shared" si="5"/>
        <v>8</v>
      </c>
      <c r="Q20" s="72">
        <f t="shared" si="6"/>
        <v>37.008887468030693</v>
      </c>
    </row>
    <row r="21" spans="1:17" ht="24" x14ac:dyDescent="0.55000000000000004">
      <c r="A21" s="35">
        <v>16</v>
      </c>
      <c r="B21" s="36">
        <v>651201190</v>
      </c>
      <c r="C21" s="36" t="s">
        <v>44</v>
      </c>
      <c r="D21" s="12"/>
      <c r="E21" s="12">
        <v>100.8</v>
      </c>
      <c r="F21" s="67">
        <f t="shared" si="0"/>
        <v>4.5</v>
      </c>
      <c r="G21" s="12">
        <v>22.4</v>
      </c>
      <c r="H21" s="67">
        <f t="shared" si="1"/>
        <v>2.8</v>
      </c>
      <c r="I21" s="12">
        <v>78</v>
      </c>
      <c r="J21" s="67">
        <f t="shared" si="2"/>
        <v>8.4782608695652169</v>
      </c>
      <c r="K21" s="12">
        <v>54</v>
      </c>
      <c r="L21" s="68">
        <f t="shared" si="3"/>
        <v>8.4375</v>
      </c>
      <c r="M21" s="18">
        <v>80</v>
      </c>
      <c r="N21" s="70">
        <f t="shared" si="4"/>
        <v>4.7058823529411766</v>
      </c>
      <c r="O21" s="18">
        <v>30</v>
      </c>
      <c r="P21" s="71">
        <f t="shared" si="5"/>
        <v>7.5</v>
      </c>
      <c r="Q21" s="72">
        <f t="shared" si="6"/>
        <v>36.42164322250639</v>
      </c>
    </row>
    <row r="22" spans="1:17" ht="24" x14ac:dyDescent="0.55000000000000004">
      <c r="A22" s="35">
        <v>17</v>
      </c>
      <c r="B22" s="36">
        <v>651201198</v>
      </c>
      <c r="C22" s="36" t="s">
        <v>45</v>
      </c>
      <c r="D22" s="20"/>
      <c r="E22" s="73">
        <v>100.8</v>
      </c>
      <c r="F22" s="67">
        <f t="shared" si="0"/>
        <v>4.5</v>
      </c>
      <c r="G22" s="73">
        <v>23.8</v>
      </c>
      <c r="H22" s="67">
        <f t="shared" si="1"/>
        <v>2.9750000000000001</v>
      </c>
      <c r="I22" s="73">
        <v>76</v>
      </c>
      <c r="J22" s="67">
        <f t="shared" si="2"/>
        <v>8.2608695652173907</v>
      </c>
      <c r="K22" s="73">
        <v>52</v>
      </c>
      <c r="L22" s="68">
        <f t="shared" si="3"/>
        <v>8.125</v>
      </c>
      <c r="M22" s="69">
        <v>78</v>
      </c>
      <c r="N22" s="70">
        <f t="shared" si="4"/>
        <v>4.5882352941176467</v>
      </c>
      <c r="O22" s="69">
        <v>28</v>
      </c>
      <c r="P22" s="71">
        <f t="shared" si="5"/>
        <v>7</v>
      </c>
      <c r="Q22" s="72">
        <f t="shared" si="6"/>
        <v>35.449104859335037</v>
      </c>
    </row>
    <row r="23" spans="1:17" ht="24" x14ac:dyDescent="0.55000000000000004">
      <c r="A23" s="34">
        <v>1</v>
      </c>
      <c r="B23" s="13">
        <v>651201137</v>
      </c>
      <c r="C23" s="13" t="s">
        <v>84</v>
      </c>
      <c r="D23" s="20"/>
      <c r="E23" s="73">
        <v>86</v>
      </c>
      <c r="F23" s="67">
        <f t="shared" si="0"/>
        <v>3.8392857142857144</v>
      </c>
      <c r="G23" s="73">
        <v>36</v>
      </c>
      <c r="H23" s="67">
        <f t="shared" si="1"/>
        <v>4.5</v>
      </c>
      <c r="I23" s="73">
        <v>87</v>
      </c>
      <c r="J23" s="67">
        <f>10*I23/92</f>
        <v>9.4565217391304355</v>
      </c>
      <c r="K23" s="73">
        <v>56</v>
      </c>
      <c r="L23" s="68">
        <f t="shared" si="3"/>
        <v>8.75</v>
      </c>
      <c r="M23" s="69">
        <v>80</v>
      </c>
      <c r="N23" s="70">
        <f t="shared" si="4"/>
        <v>4.7058823529411766</v>
      </c>
      <c r="O23" s="73">
        <v>35</v>
      </c>
      <c r="P23" s="71">
        <f t="shared" si="5"/>
        <v>8.75</v>
      </c>
      <c r="Q23" s="72">
        <f t="shared" si="6"/>
        <v>40.001689806357334</v>
      </c>
    </row>
    <row r="24" spans="1:17" ht="24" x14ac:dyDescent="0.55000000000000004">
      <c r="A24" s="34">
        <v>2</v>
      </c>
      <c r="B24" s="13">
        <v>651201144</v>
      </c>
      <c r="C24" s="13" t="s">
        <v>85</v>
      </c>
      <c r="D24" s="20"/>
      <c r="E24" s="73">
        <v>76</v>
      </c>
      <c r="F24" s="67">
        <f t="shared" si="0"/>
        <v>3.3928571428571428</v>
      </c>
      <c r="G24" s="73">
        <v>34</v>
      </c>
      <c r="H24" s="67">
        <f t="shared" si="1"/>
        <v>4.25</v>
      </c>
      <c r="I24" s="73">
        <v>82</v>
      </c>
      <c r="J24" s="67">
        <f t="shared" ref="J24:J39" si="7">10*I24/92</f>
        <v>8.9130434782608692</v>
      </c>
      <c r="K24" s="73">
        <v>52</v>
      </c>
      <c r="L24" s="68">
        <f t="shared" si="3"/>
        <v>8.125</v>
      </c>
      <c r="M24" s="69">
        <v>80</v>
      </c>
      <c r="N24" s="70">
        <f t="shared" si="4"/>
        <v>4.7058823529411766</v>
      </c>
      <c r="O24" s="73">
        <v>32</v>
      </c>
      <c r="P24" s="71">
        <f t="shared" si="5"/>
        <v>8</v>
      </c>
      <c r="Q24" s="72">
        <f t="shared" si="6"/>
        <v>37.386782974059187</v>
      </c>
    </row>
    <row r="25" spans="1:17" ht="24" x14ac:dyDescent="0.55000000000000004">
      <c r="A25" s="34">
        <v>3</v>
      </c>
      <c r="B25" s="13">
        <v>651201104</v>
      </c>
      <c r="C25" s="13" t="s">
        <v>86</v>
      </c>
      <c r="D25" s="20"/>
      <c r="E25" s="73">
        <v>74</v>
      </c>
      <c r="F25" s="67">
        <f t="shared" si="0"/>
        <v>3.3035714285714284</v>
      </c>
      <c r="G25" s="73">
        <v>31</v>
      </c>
      <c r="H25" s="67">
        <f t="shared" si="1"/>
        <v>3.875</v>
      </c>
      <c r="I25" s="73">
        <v>80</v>
      </c>
      <c r="J25" s="67">
        <f t="shared" si="7"/>
        <v>8.695652173913043</v>
      </c>
      <c r="K25" s="73">
        <v>49</v>
      </c>
      <c r="L25" s="68">
        <f t="shared" si="3"/>
        <v>7.65625</v>
      </c>
      <c r="M25" s="69">
        <v>77</v>
      </c>
      <c r="N25" s="70">
        <f t="shared" si="4"/>
        <v>4.5294117647058822</v>
      </c>
      <c r="O25" s="73">
        <v>32</v>
      </c>
      <c r="P25" s="71">
        <f t="shared" si="5"/>
        <v>8</v>
      </c>
      <c r="Q25" s="72">
        <f t="shared" si="6"/>
        <v>36.059885367190354</v>
      </c>
    </row>
    <row r="26" spans="1:17" ht="24" x14ac:dyDescent="0.55000000000000004">
      <c r="A26" s="34">
        <v>4</v>
      </c>
      <c r="B26" s="13">
        <v>651201111</v>
      </c>
      <c r="C26" s="13" t="s">
        <v>87</v>
      </c>
      <c r="D26" s="20"/>
      <c r="E26" s="73">
        <v>72</v>
      </c>
      <c r="F26" s="67">
        <f t="shared" si="0"/>
        <v>3.2142857142857144</v>
      </c>
      <c r="G26" s="73">
        <v>33</v>
      </c>
      <c r="H26" s="67">
        <f t="shared" si="1"/>
        <v>4.125</v>
      </c>
      <c r="I26" s="73">
        <v>78</v>
      </c>
      <c r="J26" s="67">
        <f t="shared" si="7"/>
        <v>8.4782608695652169</v>
      </c>
      <c r="K26" s="73">
        <v>48</v>
      </c>
      <c r="L26" s="68">
        <f t="shared" si="3"/>
        <v>7.5</v>
      </c>
      <c r="M26" s="69">
        <v>74</v>
      </c>
      <c r="N26" s="70">
        <f t="shared" si="4"/>
        <v>4.3529411764705879</v>
      </c>
      <c r="O26" s="73">
        <v>26</v>
      </c>
      <c r="P26" s="71">
        <f t="shared" si="5"/>
        <v>6.5</v>
      </c>
      <c r="Q26" s="72">
        <f t="shared" si="6"/>
        <v>34.170487760321521</v>
      </c>
    </row>
    <row r="27" spans="1:17" ht="24" x14ac:dyDescent="0.55000000000000004">
      <c r="A27" s="34">
        <v>5</v>
      </c>
      <c r="B27" s="13">
        <v>651201117</v>
      </c>
      <c r="C27" s="13" t="s">
        <v>88</v>
      </c>
      <c r="D27" s="20"/>
      <c r="E27" s="73">
        <v>64</v>
      </c>
      <c r="F27" s="67">
        <f t="shared" si="0"/>
        <v>2.8571428571428572</v>
      </c>
      <c r="G27" s="73">
        <v>28</v>
      </c>
      <c r="H27" s="67">
        <f t="shared" si="1"/>
        <v>3.5</v>
      </c>
      <c r="I27" s="73">
        <v>76</v>
      </c>
      <c r="J27" s="67">
        <f t="shared" si="7"/>
        <v>8.2608695652173907</v>
      </c>
      <c r="K27" s="73">
        <v>50</v>
      </c>
      <c r="L27" s="68">
        <f t="shared" si="3"/>
        <v>7.8125</v>
      </c>
      <c r="M27" s="69">
        <v>76</v>
      </c>
      <c r="N27" s="70">
        <f t="shared" si="4"/>
        <v>4.4705882352941178</v>
      </c>
      <c r="O27" s="73">
        <v>30</v>
      </c>
      <c r="P27" s="71">
        <f t="shared" si="5"/>
        <v>7.5</v>
      </c>
      <c r="Q27" s="72">
        <f t="shared" si="6"/>
        <v>34.401100657654368</v>
      </c>
    </row>
    <row r="28" spans="1:17" ht="24" x14ac:dyDescent="0.55000000000000004">
      <c r="A28" s="34">
        <v>6</v>
      </c>
      <c r="B28" s="13">
        <v>651201123</v>
      </c>
      <c r="C28" s="13" t="s">
        <v>89</v>
      </c>
      <c r="D28" s="20"/>
      <c r="E28" s="73">
        <v>68</v>
      </c>
      <c r="F28" s="67">
        <f t="shared" si="0"/>
        <v>3.0357142857142856</v>
      </c>
      <c r="G28" s="73">
        <v>29</v>
      </c>
      <c r="H28" s="67">
        <f t="shared" si="1"/>
        <v>3.625</v>
      </c>
      <c r="I28" s="73">
        <v>76</v>
      </c>
      <c r="J28" s="67">
        <f t="shared" si="7"/>
        <v>8.2608695652173907</v>
      </c>
      <c r="K28" s="73">
        <v>44</v>
      </c>
      <c r="L28" s="68">
        <f t="shared" si="3"/>
        <v>6.875</v>
      </c>
      <c r="M28" s="69">
        <v>76</v>
      </c>
      <c r="N28" s="70">
        <f t="shared" si="4"/>
        <v>4.4705882352941178</v>
      </c>
      <c r="O28" s="73">
        <v>28</v>
      </c>
      <c r="P28" s="71">
        <f t="shared" si="5"/>
        <v>7</v>
      </c>
      <c r="Q28" s="72">
        <f t="shared" si="6"/>
        <v>33.267172086225791</v>
      </c>
    </row>
    <row r="29" spans="1:17" ht="24" x14ac:dyDescent="0.55000000000000004">
      <c r="A29" s="34">
        <v>7</v>
      </c>
      <c r="B29" s="13">
        <v>651201129</v>
      </c>
      <c r="C29" s="13" t="s">
        <v>90</v>
      </c>
      <c r="D29" s="20"/>
      <c r="E29" s="73">
        <v>66</v>
      </c>
      <c r="F29" s="67">
        <f t="shared" si="0"/>
        <v>2.9464285714285716</v>
      </c>
      <c r="G29" s="73">
        <v>32</v>
      </c>
      <c r="H29" s="67">
        <f t="shared" si="1"/>
        <v>4</v>
      </c>
      <c r="I29" s="73">
        <v>70</v>
      </c>
      <c r="J29" s="67">
        <f t="shared" si="7"/>
        <v>7.6086956521739131</v>
      </c>
      <c r="K29" s="73">
        <v>48</v>
      </c>
      <c r="L29" s="68">
        <f t="shared" si="3"/>
        <v>7.5</v>
      </c>
      <c r="M29" s="69">
        <v>76</v>
      </c>
      <c r="N29" s="70">
        <f t="shared" si="4"/>
        <v>4.4705882352941178</v>
      </c>
      <c r="O29" s="73">
        <v>24</v>
      </c>
      <c r="P29" s="71">
        <f t="shared" si="5"/>
        <v>6</v>
      </c>
      <c r="Q29" s="72">
        <f t="shared" si="6"/>
        <v>32.525712458896599</v>
      </c>
    </row>
    <row r="30" spans="1:17" ht="24" x14ac:dyDescent="0.55000000000000004">
      <c r="A30" s="34">
        <v>8</v>
      </c>
      <c r="B30" s="13">
        <v>651201138</v>
      </c>
      <c r="C30" s="13" t="s">
        <v>91</v>
      </c>
      <c r="D30" s="20"/>
      <c r="E30" s="73">
        <v>0</v>
      </c>
      <c r="F30" s="67">
        <f t="shared" si="0"/>
        <v>0</v>
      </c>
      <c r="G30" s="74">
        <v>0</v>
      </c>
      <c r="H30" s="67">
        <f t="shared" si="1"/>
        <v>0</v>
      </c>
      <c r="I30" s="74">
        <v>0</v>
      </c>
      <c r="J30" s="67">
        <f t="shared" si="7"/>
        <v>0</v>
      </c>
      <c r="K30" s="74">
        <v>0</v>
      </c>
      <c r="L30" s="68">
        <f t="shared" si="3"/>
        <v>0</v>
      </c>
      <c r="M30" s="75">
        <v>0</v>
      </c>
      <c r="N30" s="70">
        <f t="shared" si="4"/>
        <v>0</v>
      </c>
      <c r="O30" s="74">
        <v>0</v>
      </c>
      <c r="P30" s="71">
        <f t="shared" si="5"/>
        <v>0</v>
      </c>
      <c r="Q30" s="72">
        <f t="shared" si="6"/>
        <v>0</v>
      </c>
    </row>
    <row r="31" spans="1:17" ht="24" x14ac:dyDescent="0.55000000000000004">
      <c r="A31" s="39">
        <v>9</v>
      </c>
      <c r="B31" s="27">
        <v>651201146</v>
      </c>
      <c r="C31" s="27" t="s">
        <v>92</v>
      </c>
      <c r="D31" s="20"/>
      <c r="E31" s="73">
        <v>68</v>
      </c>
      <c r="F31" s="67">
        <f t="shared" si="0"/>
        <v>3.0357142857142856</v>
      </c>
      <c r="G31" s="73">
        <v>32</v>
      </c>
      <c r="H31" s="67">
        <f t="shared" si="1"/>
        <v>4</v>
      </c>
      <c r="I31" s="73">
        <v>70</v>
      </c>
      <c r="J31" s="67">
        <f t="shared" si="7"/>
        <v>7.6086956521739131</v>
      </c>
      <c r="K31" s="73">
        <v>46</v>
      </c>
      <c r="L31" s="68">
        <f t="shared" si="3"/>
        <v>7.1875</v>
      </c>
      <c r="M31" s="69">
        <v>77</v>
      </c>
      <c r="N31" s="70">
        <f t="shared" si="4"/>
        <v>4.5294117647058822</v>
      </c>
      <c r="O31" s="73">
        <v>34</v>
      </c>
      <c r="P31" s="71">
        <f t="shared" si="5"/>
        <v>8.5</v>
      </c>
      <c r="Q31" s="72">
        <f t="shared" si="6"/>
        <v>34.861321702594083</v>
      </c>
    </row>
    <row r="32" spans="1:17" ht="24" x14ac:dyDescent="0.55000000000000004">
      <c r="A32" s="39">
        <v>10</v>
      </c>
      <c r="B32" s="27">
        <v>651201122</v>
      </c>
      <c r="C32" s="27" t="s">
        <v>94</v>
      </c>
      <c r="D32" s="20"/>
      <c r="E32" s="73">
        <v>80</v>
      </c>
      <c r="F32" s="67">
        <f t="shared" si="0"/>
        <v>3.5714285714285716</v>
      </c>
      <c r="G32" s="73">
        <v>32</v>
      </c>
      <c r="H32" s="67">
        <f t="shared" si="1"/>
        <v>4</v>
      </c>
      <c r="I32" s="73">
        <v>78</v>
      </c>
      <c r="J32" s="67">
        <f t="shared" si="7"/>
        <v>8.4782608695652169</v>
      </c>
      <c r="K32" s="73">
        <v>49</v>
      </c>
      <c r="L32" s="68">
        <f t="shared" si="3"/>
        <v>7.65625</v>
      </c>
      <c r="M32" s="69">
        <v>81</v>
      </c>
      <c r="N32" s="70">
        <f t="shared" si="4"/>
        <v>4.7647058823529411</v>
      </c>
      <c r="O32" s="73">
        <v>28</v>
      </c>
      <c r="P32" s="71">
        <f t="shared" si="5"/>
        <v>7</v>
      </c>
      <c r="Q32" s="72">
        <f t="shared" si="6"/>
        <v>35.47064532334673</v>
      </c>
    </row>
    <row r="33" spans="1:17" ht="24" x14ac:dyDescent="0.55000000000000004">
      <c r="A33" s="39">
        <v>11</v>
      </c>
      <c r="B33" s="27">
        <v>651201128</v>
      </c>
      <c r="C33" s="27" t="s">
        <v>95</v>
      </c>
      <c r="D33" s="20"/>
      <c r="E33" s="73">
        <v>88</v>
      </c>
      <c r="F33" s="67">
        <f t="shared" si="0"/>
        <v>3.9285714285714284</v>
      </c>
      <c r="G33" s="73">
        <v>36</v>
      </c>
      <c r="H33" s="67">
        <f t="shared" si="1"/>
        <v>4.5</v>
      </c>
      <c r="I33" s="73">
        <v>88</v>
      </c>
      <c r="J33" s="67">
        <f t="shared" si="7"/>
        <v>9.5652173913043477</v>
      </c>
      <c r="K33" s="73">
        <v>57</v>
      </c>
      <c r="L33" s="68">
        <f t="shared" si="3"/>
        <v>8.90625</v>
      </c>
      <c r="M33" s="69">
        <v>79</v>
      </c>
      <c r="N33" s="70">
        <f t="shared" si="4"/>
        <v>4.6470588235294121</v>
      </c>
      <c r="O33" s="73">
        <v>36</v>
      </c>
      <c r="P33" s="71">
        <f t="shared" si="5"/>
        <v>9</v>
      </c>
      <c r="Q33" s="72">
        <f t="shared" si="6"/>
        <v>40.547097643405188</v>
      </c>
    </row>
    <row r="34" spans="1:17" ht="24" x14ac:dyDescent="0.55000000000000004">
      <c r="A34" s="39">
        <v>12</v>
      </c>
      <c r="B34" s="27">
        <v>651201105</v>
      </c>
      <c r="C34" s="27" t="s">
        <v>96</v>
      </c>
      <c r="D34" s="20"/>
      <c r="E34" s="73">
        <v>78</v>
      </c>
      <c r="F34" s="67">
        <f t="shared" si="0"/>
        <v>3.4821428571428572</v>
      </c>
      <c r="G34" s="73">
        <v>30</v>
      </c>
      <c r="H34" s="67">
        <f t="shared" si="1"/>
        <v>3.75</v>
      </c>
      <c r="I34" s="73">
        <v>76</v>
      </c>
      <c r="J34" s="67">
        <f t="shared" si="7"/>
        <v>8.2608695652173907</v>
      </c>
      <c r="K34" s="73">
        <v>45</v>
      </c>
      <c r="L34" s="68">
        <f t="shared" si="3"/>
        <v>7.03125</v>
      </c>
      <c r="M34" s="69">
        <v>79</v>
      </c>
      <c r="N34" s="70">
        <f t="shared" si="4"/>
        <v>4.6470588235294121</v>
      </c>
      <c r="O34" s="73">
        <v>34</v>
      </c>
      <c r="P34" s="71">
        <f t="shared" si="5"/>
        <v>8.5</v>
      </c>
      <c r="Q34" s="72">
        <f t="shared" si="6"/>
        <v>35.671321245889658</v>
      </c>
    </row>
    <row r="35" spans="1:17" ht="24" x14ac:dyDescent="0.55000000000000004">
      <c r="A35" s="39">
        <v>13</v>
      </c>
      <c r="B35" s="27">
        <v>651201112</v>
      </c>
      <c r="C35" s="27" t="s">
        <v>97</v>
      </c>
      <c r="D35" s="20"/>
      <c r="E35" s="73">
        <v>70</v>
      </c>
      <c r="F35" s="67">
        <f t="shared" si="0"/>
        <v>3.125</v>
      </c>
      <c r="G35" s="73">
        <v>24</v>
      </c>
      <c r="H35" s="67">
        <f t="shared" si="1"/>
        <v>3</v>
      </c>
      <c r="I35" s="73">
        <v>69</v>
      </c>
      <c r="J35" s="67">
        <f t="shared" si="7"/>
        <v>7.5</v>
      </c>
      <c r="K35" s="73">
        <v>41</v>
      </c>
      <c r="L35" s="68">
        <f t="shared" si="3"/>
        <v>6.40625</v>
      </c>
      <c r="M35" s="69">
        <v>78</v>
      </c>
      <c r="N35" s="70">
        <f t="shared" si="4"/>
        <v>4.5882352941176467</v>
      </c>
      <c r="O35" s="73">
        <v>26</v>
      </c>
      <c r="P35" s="71">
        <f t="shared" si="5"/>
        <v>6.5</v>
      </c>
      <c r="Q35" s="72">
        <f t="shared" si="6"/>
        <v>31.119485294117645</v>
      </c>
    </row>
    <row r="36" spans="1:17" ht="24" x14ac:dyDescent="0.55000000000000004">
      <c r="A36" s="39">
        <v>14</v>
      </c>
      <c r="B36" s="27">
        <v>651201118</v>
      </c>
      <c r="C36" s="27" t="s">
        <v>98</v>
      </c>
      <c r="D36" s="20"/>
      <c r="E36" s="73">
        <v>80</v>
      </c>
      <c r="F36" s="67">
        <f t="shared" si="0"/>
        <v>3.5714285714285716</v>
      </c>
      <c r="G36" s="73">
        <v>32</v>
      </c>
      <c r="H36" s="67">
        <f t="shared" si="1"/>
        <v>4</v>
      </c>
      <c r="I36" s="73">
        <v>79</v>
      </c>
      <c r="J36" s="67">
        <f t="shared" si="7"/>
        <v>8.5869565217391308</v>
      </c>
      <c r="K36" s="73">
        <v>48</v>
      </c>
      <c r="L36" s="68">
        <f t="shared" si="3"/>
        <v>7.5</v>
      </c>
      <c r="M36" s="69">
        <v>76</v>
      </c>
      <c r="N36" s="70">
        <f t="shared" si="4"/>
        <v>4.4705882352941178</v>
      </c>
      <c r="O36" s="73">
        <v>24</v>
      </c>
      <c r="P36" s="71">
        <f t="shared" si="5"/>
        <v>6</v>
      </c>
      <c r="Q36" s="72">
        <f t="shared" si="6"/>
        <v>34.128973328461818</v>
      </c>
    </row>
    <row r="37" spans="1:17" ht="24" x14ac:dyDescent="0.55000000000000004">
      <c r="A37" s="39">
        <v>15</v>
      </c>
      <c r="B37" s="27">
        <v>651201124</v>
      </c>
      <c r="C37" s="27" t="s">
        <v>99</v>
      </c>
      <c r="D37" s="20"/>
      <c r="E37" s="73">
        <v>72</v>
      </c>
      <c r="F37" s="67">
        <f t="shared" si="0"/>
        <v>3.2142857142857144</v>
      </c>
      <c r="G37" s="73">
        <v>22</v>
      </c>
      <c r="H37" s="67">
        <f t="shared" si="1"/>
        <v>2.75</v>
      </c>
      <c r="I37" s="73">
        <v>66</v>
      </c>
      <c r="J37" s="67">
        <f t="shared" si="7"/>
        <v>7.1739130434782608</v>
      </c>
      <c r="K37" s="73">
        <v>39</v>
      </c>
      <c r="L37" s="68">
        <f t="shared" si="3"/>
        <v>6.09375</v>
      </c>
      <c r="M37" s="69">
        <v>76</v>
      </c>
      <c r="N37" s="70">
        <f t="shared" si="4"/>
        <v>4.4705882352941178</v>
      </c>
      <c r="O37" s="73">
        <v>24</v>
      </c>
      <c r="P37" s="71">
        <f t="shared" si="5"/>
        <v>6</v>
      </c>
      <c r="Q37" s="72">
        <f t="shared" si="6"/>
        <v>29.702536993058089</v>
      </c>
    </row>
    <row r="38" spans="1:17" ht="24" x14ac:dyDescent="0.55000000000000004">
      <c r="A38" s="39">
        <v>16</v>
      </c>
      <c r="B38" s="27">
        <v>651201130</v>
      </c>
      <c r="C38" s="27" t="s">
        <v>100</v>
      </c>
      <c r="D38" s="20"/>
      <c r="E38" s="73">
        <v>78</v>
      </c>
      <c r="F38" s="67">
        <f t="shared" si="0"/>
        <v>3.4821428571428572</v>
      </c>
      <c r="G38" s="73">
        <v>28</v>
      </c>
      <c r="H38" s="67">
        <f t="shared" si="1"/>
        <v>3.5</v>
      </c>
      <c r="I38" s="73">
        <v>74</v>
      </c>
      <c r="J38" s="67">
        <f t="shared" si="7"/>
        <v>8.0434782608695645</v>
      </c>
      <c r="K38" s="73">
        <v>44</v>
      </c>
      <c r="L38" s="68">
        <f t="shared" si="3"/>
        <v>6.875</v>
      </c>
      <c r="M38" s="69">
        <v>73</v>
      </c>
      <c r="N38" s="70">
        <f t="shared" si="4"/>
        <v>4.2941176470588234</v>
      </c>
      <c r="O38" s="73">
        <v>32</v>
      </c>
      <c r="P38" s="71">
        <f t="shared" si="5"/>
        <v>8</v>
      </c>
      <c r="Q38" s="72">
        <f t="shared" si="6"/>
        <v>34.19473876507125</v>
      </c>
    </row>
    <row r="39" spans="1:17" ht="24" x14ac:dyDescent="0.55000000000000004">
      <c r="A39" s="39">
        <v>17</v>
      </c>
      <c r="B39" s="27">
        <v>651201141</v>
      </c>
      <c r="C39" s="27" t="s">
        <v>101</v>
      </c>
      <c r="D39" s="20"/>
      <c r="E39" s="73">
        <v>82</v>
      </c>
      <c r="F39" s="67">
        <f t="shared" si="0"/>
        <v>3.6607142857142856</v>
      </c>
      <c r="G39" s="73">
        <v>34</v>
      </c>
      <c r="H39" s="67">
        <f t="shared" si="1"/>
        <v>4.25</v>
      </c>
      <c r="I39" s="73">
        <v>82</v>
      </c>
      <c r="J39" s="67">
        <f t="shared" si="7"/>
        <v>8.9130434782608692</v>
      </c>
      <c r="K39" s="73">
        <v>51</v>
      </c>
      <c r="L39" s="68">
        <f t="shared" si="3"/>
        <v>7.96875</v>
      </c>
      <c r="M39" s="69">
        <v>75</v>
      </c>
      <c r="N39" s="70">
        <f t="shared" si="4"/>
        <v>4.4117647058823533</v>
      </c>
      <c r="O39" s="73">
        <v>32</v>
      </c>
      <c r="P39" s="71">
        <f t="shared" si="5"/>
        <v>8</v>
      </c>
      <c r="Q39" s="72">
        <f t="shared" si="6"/>
        <v>37.204272469857507</v>
      </c>
    </row>
  </sheetData>
  <mergeCells count="13">
    <mergeCell ref="M4:N4"/>
    <mergeCell ref="O4:P4"/>
    <mergeCell ref="Q4:Q5"/>
    <mergeCell ref="A1:P1"/>
    <mergeCell ref="A2:P2"/>
    <mergeCell ref="A3:P3"/>
    <mergeCell ref="A4:A5"/>
    <mergeCell ref="B4:B5"/>
    <mergeCell ref="C4:C5"/>
    <mergeCell ref="E4:F4"/>
    <mergeCell ref="G4:H4"/>
    <mergeCell ref="I4:J4"/>
    <mergeCell ref="K4: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FFE8B-618D-F145-80FA-AD359B23770E}">
  <dimension ref="A1:O37"/>
  <sheetViews>
    <sheetView topLeftCell="A24" workbookViewId="0">
      <selection activeCell="N34" sqref="N34"/>
    </sheetView>
  </sheetViews>
  <sheetFormatPr defaultColWidth="11.5546875" defaultRowHeight="15" x14ac:dyDescent="0.2"/>
  <cols>
    <col min="3" max="3" width="30.6640625" customWidth="1"/>
  </cols>
  <sheetData>
    <row r="1" spans="1:15" ht="24" x14ac:dyDescent="0.55000000000000004">
      <c r="A1" s="105" t="s">
        <v>121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5" ht="24" x14ac:dyDescent="0.55000000000000004">
      <c r="A2" s="105" t="s">
        <v>122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ht="24" x14ac:dyDescent="0.55000000000000004">
      <c r="A3" s="105" t="s">
        <v>136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4" spans="1:15" ht="24" x14ac:dyDescent="0.55000000000000004">
      <c r="A4" s="106" t="s">
        <v>1</v>
      </c>
      <c r="B4" s="108" t="s">
        <v>2</v>
      </c>
      <c r="C4" s="106" t="s">
        <v>124</v>
      </c>
      <c r="D4" s="102" t="s">
        <v>125</v>
      </c>
      <c r="E4" s="103"/>
      <c r="F4" s="102" t="s">
        <v>126</v>
      </c>
      <c r="G4" s="103"/>
      <c r="H4" s="110" t="s">
        <v>127</v>
      </c>
      <c r="I4" s="110"/>
      <c r="J4" s="110" t="s">
        <v>128</v>
      </c>
      <c r="K4" s="110"/>
      <c r="L4" s="102" t="s">
        <v>129</v>
      </c>
      <c r="M4" s="103"/>
      <c r="N4" s="116" t="s">
        <v>130</v>
      </c>
      <c r="O4" s="5"/>
    </row>
    <row r="5" spans="1:15" ht="24" x14ac:dyDescent="0.55000000000000004">
      <c r="A5" s="111"/>
      <c r="B5" s="112"/>
      <c r="C5" s="111"/>
      <c r="D5" s="7">
        <v>112</v>
      </c>
      <c r="E5" s="8">
        <v>0.05</v>
      </c>
      <c r="F5" s="7">
        <v>28</v>
      </c>
      <c r="G5" s="8">
        <v>0.05</v>
      </c>
      <c r="H5" s="7">
        <v>76</v>
      </c>
      <c r="I5" s="8">
        <v>0.2</v>
      </c>
      <c r="J5" s="7">
        <v>85</v>
      </c>
      <c r="K5" s="9">
        <v>0.05</v>
      </c>
      <c r="L5" s="10">
        <v>40</v>
      </c>
      <c r="M5" s="11">
        <v>0.1</v>
      </c>
      <c r="N5" s="116"/>
      <c r="O5" s="5"/>
    </row>
    <row r="6" spans="1:15" ht="24" x14ac:dyDescent="0.55000000000000004">
      <c r="A6" s="12">
        <v>1</v>
      </c>
      <c r="B6" s="13">
        <v>651201151</v>
      </c>
      <c r="C6" s="13" t="s">
        <v>10</v>
      </c>
      <c r="D6" s="15">
        <v>90</v>
      </c>
      <c r="E6" s="16">
        <f>5*D6/112</f>
        <v>4.0178571428571432</v>
      </c>
      <c r="F6" s="15">
        <v>24</v>
      </c>
      <c r="G6" s="16">
        <f>5*F6/28</f>
        <v>4.2857142857142856</v>
      </c>
      <c r="H6" s="15">
        <v>68</v>
      </c>
      <c r="I6" s="16">
        <f>20*H6/76</f>
        <v>17.894736842105264</v>
      </c>
      <c r="J6" s="15">
        <v>78</v>
      </c>
      <c r="K6" s="17">
        <f>5*J6/85</f>
        <v>4.5882352941176467</v>
      </c>
      <c r="L6" s="18">
        <v>32</v>
      </c>
      <c r="M6" s="19">
        <f>10*L6/40</f>
        <v>8</v>
      </c>
      <c r="N6" s="30">
        <f>SUM(E6+G6+I6+K6+M6)</f>
        <v>38.786543564794336</v>
      </c>
      <c r="O6" s="14"/>
    </row>
    <row r="7" spans="1:15" ht="24" x14ac:dyDescent="0.55000000000000004">
      <c r="A7" s="12">
        <v>2</v>
      </c>
      <c r="B7" s="13">
        <v>651201157</v>
      </c>
      <c r="C7" s="13" t="s">
        <v>11</v>
      </c>
      <c r="D7" s="12">
        <v>100</v>
      </c>
      <c r="E7" s="16">
        <f t="shared" ref="E7:E37" si="0">5*D7/112</f>
        <v>4.4642857142857144</v>
      </c>
      <c r="F7" s="12">
        <v>24</v>
      </c>
      <c r="G7" s="16">
        <f t="shared" ref="G7:G37" si="1">5*F7/28</f>
        <v>4.2857142857142856</v>
      </c>
      <c r="H7" s="12">
        <v>70</v>
      </c>
      <c r="I7" s="16">
        <f t="shared" ref="I7:I37" si="2">20*H7/76</f>
        <v>18.421052631578949</v>
      </c>
      <c r="J7" s="12">
        <v>80</v>
      </c>
      <c r="K7" s="17">
        <f t="shared" ref="K7:K37" si="3">5*J7/85</f>
        <v>4.7058823529411766</v>
      </c>
      <c r="L7" s="18">
        <v>36</v>
      </c>
      <c r="M7" s="19">
        <f t="shared" ref="M7:M37" si="4">10*L7/40</f>
        <v>9</v>
      </c>
      <c r="N7" s="30">
        <f t="shared" ref="N7:N37" si="5">SUM(E7+G7+I7+K7+M7)</f>
        <v>40.876934984520126</v>
      </c>
      <c r="O7" s="14"/>
    </row>
    <row r="8" spans="1:15" ht="24" x14ac:dyDescent="0.55000000000000004">
      <c r="A8" s="12">
        <v>3</v>
      </c>
      <c r="B8" s="13">
        <v>651201158</v>
      </c>
      <c r="C8" s="13" t="s">
        <v>12</v>
      </c>
      <c r="D8" s="12">
        <v>80</v>
      </c>
      <c r="E8" s="16">
        <f t="shared" si="0"/>
        <v>3.5714285714285716</v>
      </c>
      <c r="F8" s="12">
        <v>20</v>
      </c>
      <c r="G8" s="16">
        <f t="shared" si="1"/>
        <v>3.5714285714285716</v>
      </c>
      <c r="H8" s="12">
        <v>64</v>
      </c>
      <c r="I8" s="16">
        <f t="shared" si="2"/>
        <v>16.842105263157894</v>
      </c>
      <c r="J8" s="12">
        <v>70</v>
      </c>
      <c r="K8" s="17">
        <f t="shared" si="3"/>
        <v>4.117647058823529</v>
      </c>
      <c r="L8" s="18">
        <v>27</v>
      </c>
      <c r="M8" s="19">
        <f t="shared" si="4"/>
        <v>6.75</v>
      </c>
      <c r="N8" s="30">
        <f t="shared" si="5"/>
        <v>34.852609464838565</v>
      </c>
      <c r="O8" s="14"/>
    </row>
    <row r="9" spans="1:15" ht="24" x14ac:dyDescent="0.55000000000000004">
      <c r="A9" s="12">
        <v>4</v>
      </c>
      <c r="B9" s="13">
        <v>651201164</v>
      </c>
      <c r="C9" s="13" t="s">
        <v>13</v>
      </c>
      <c r="D9" s="12">
        <v>80</v>
      </c>
      <c r="E9" s="16">
        <f t="shared" si="0"/>
        <v>3.5714285714285716</v>
      </c>
      <c r="F9" s="12">
        <v>20</v>
      </c>
      <c r="G9" s="16">
        <f t="shared" si="1"/>
        <v>3.5714285714285716</v>
      </c>
      <c r="H9" s="12">
        <v>64</v>
      </c>
      <c r="I9" s="16">
        <f t="shared" si="2"/>
        <v>16.842105263157894</v>
      </c>
      <c r="J9" s="12">
        <v>72</v>
      </c>
      <c r="K9" s="17">
        <f t="shared" si="3"/>
        <v>4.2352941176470589</v>
      </c>
      <c r="L9" s="18">
        <v>27</v>
      </c>
      <c r="M9" s="19">
        <f t="shared" si="4"/>
        <v>6.75</v>
      </c>
      <c r="N9" s="30">
        <f t="shared" si="5"/>
        <v>34.970256523662094</v>
      </c>
      <c r="O9" s="14"/>
    </row>
    <row r="10" spans="1:15" ht="24" x14ac:dyDescent="0.55000000000000004">
      <c r="A10" s="12">
        <v>5</v>
      </c>
      <c r="B10" s="13">
        <v>651201170</v>
      </c>
      <c r="C10" s="13" t="s">
        <v>14</v>
      </c>
      <c r="D10" s="12">
        <v>90</v>
      </c>
      <c r="E10" s="16">
        <f t="shared" si="0"/>
        <v>4.0178571428571432</v>
      </c>
      <c r="F10" s="12">
        <v>25</v>
      </c>
      <c r="G10" s="16">
        <f t="shared" si="1"/>
        <v>4.4642857142857144</v>
      </c>
      <c r="H10" s="12">
        <v>68</v>
      </c>
      <c r="I10" s="16">
        <f t="shared" si="2"/>
        <v>17.894736842105264</v>
      </c>
      <c r="J10" s="12">
        <v>80</v>
      </c>
      <c r="K10" s="17">
        <f t="shared" si="3"/>
        <v>4.7058823529411766</v>
      </c>
      <c r="L10" s="18">
        <v>30</v>
      </c>
      <c r="M10" s="19">
        <f t="shared" si="4"/>
        <v>7.5</v>
      </c>
      <c r="N10" s="30">
        <f t="shared" si="5"/>
        <v>38.582762052189295</v>
      </c>
      <c r="O10" s="14"/>
    </row>
    <row r="11" spans="1:15" ht="24" x14ac:dyDescent="0.55000000000000004">
      <c r="A11" s="12">
        <v>6</v>
      </c>
      <c r="B11" s="13">
        <v>651201174</v>
      </c>
      <c r="C11" s="13" t="s">
        <v>15</v>
      </c>
      <c r="D11" s="12">
        <v>80</v>
      </c>
      <c r="E11" s="16">
        <f t="shared" si="0"/>
        <v>3.5714285714285716</v>
      </c>
      <c r="F11" s="12">
        <v>20</v>
      </c>
      <c r="G11" s="16">
        <f t="shared" si="1"/>
        <v>3.5714285714285716</v>
      </c>
      <c r="H11" s="12">
        <v>62</v>
      </c>
      <c r="I11" s="16">
        <f t="shared" si="2"/>
        <v>16.315789473684209</v>
      </c>
      <c r="J11" s="12">
        <v>70</v>
      </c>
      <c r="K11" s="17">
        <f t="shared" si="3"/>
        <v>4.117647058823529</v>
      </c>
      <c r="L11" s="18">
        <v>27</v>
      </c>
      <c r="M11" s="19">
        <f t="shared" si="4"/>
        <v>6.75</v>
      </c>
      <c r="N11" s="30">
        <f t="shared" si="5"/>
        <v>34.32629367536488</v>
      </c>
      <c r="O11" s="21"/>
    </row>
    <row r="12" spans="1:15" ht="24" x14ac:dyDescent="0.55000000000000004">
      <c r="A12" s="12">
        <v>7</v>
      </c>
      <c r="B12" s="13">
        <v>651201180</v>
      </c>
      <c r="C12" s="13" t="s">
        <v>16</v>
      </c>
      <c r="D12" s="12">
        <v>85</v>
      </c>
      <c r="E12" s="16">
        <f t="shared" si="0"/>
        <v>3.7946428571428572</v>
      </c>
      <c r="F12" s="12">
        <v>23</v>
      </c>
      <c r="G12" s="16">
        <f t="shared" si="1"/>
        <v>4.1071428571428568</v>
      </c>
      <c r="H12" s="12">
        <v>66</v>
      </c>
      <c r="I12" s="16">
        <f t="shared" si="2"/>
        <v>17.368421052631579</v>
      </c>
      <c r="J12" s="12">
        <v>76</v>
      </c>
      <c r="K12" s="17">
        <f t="shared" si="3"/>
        <v>4.4705882352941178</v>
      </c>
      <c r="L12" s="18">
        <v>28</v>
      </c>
      <c r="M12" s="19">
        <f t="shared" si="4"/>
        <v>7</v>
      </c>
      <c r="N12" s="30">
        <f t="shared" si="5"/>
        <v>36.740795002211406</v>
      </c>
      <c r="O12" s="21"/>
    </row>
    <row r="13" spans="1:15" ht="24" x14ac:dyDescent="0.55000000000000004">
      <c r="A13" s="12">
        <v>8</v>
      </c>
      <c r="B13" s="13">
        <v>651201196</v>
      </c>
      <c r="C13" s="13" t="s">
        <v>17</v>
      </c>
      <c r="D13" s="12">
        <v>85</v>
      </c>
      <c r="E13" s="16">
        <f t="shared" si="0"/>
        <v>3.7946428571428572</v>
      </c>
      <c r="F13" s="12">
        <v>22</v>
      </c>
      <c r="G13" s="16">
        <f t="shared" si="1"/>
        <v>3.9285714285714284</v>
      </c>
      <c r="H13" s="12">
        <v>66</v>
      </c>
      <c r="I13" s="16">
        <f t="shared" si="2"/>
        <v>17.368421052631579</v>
      </c>
      <c r="J13" s="12">
        <v>75</v>
      </c>
      <c r="K13" s="17">
        <f t="shared" si="3"/>
        <v>4.4117647058823533</v>
      </c>
      <c r="L13" s="18">
        <v>28</v>
      </c>
      <c r="M13" s="19">
        <f t="shared" si="4"/>
        <v>7</v>
      </c>
      <c r="N13" s="30">
        <f t="shared" si="5"/>
        <v>36.503400044228215</v>
      </c>
      <c r="O13" s="21"/>
    </row>
    <row r="14" spans="1:15" ht="24" x14ac:dyDescent="0.55000000000000004">
      <c r="A14" s="43">
        <v>9</v>
      </c>
      <c r="B14" s="36">
        <v>651201152</v>
      </c>
      <c r="C14" s="36" t="s">
        <v>19</v>
      </c>
      <c r="D14" s="12">
        <v>100</v>
      </c>
      <c r="E14" s="16">
        <f t="shared" si="0"/>
        <v>4.4642857142857144</v>
      </c>
      <c r="F14" s="12">
        <v>25</v>
      </c>
      <c r="G14" s="16">
        <f t="shared" si="1"/>
        <v>4.4642857142857144</v>
      </c>
      <c r="H14" s="12">
        <v>70</v>
      </c>
      <c r="I14" s="16">
        <f t="shared" si="2"/>
        <v>18.421052631578949</v>
      </c>
      <c r="J14" s="12">
        <v>80</v>
      </c>
      <c r="K14" s="17">
        <f t="shared" si="3"/>
        <v>4.7058823529411766</v>
      </c>
      <c r="L14" s="18">
        <v>36</v>
      </c>
      <c r="M14" s="19">
        <f t="shared" si="4"/>
        <v>9</v>
      </c>
      <c r="N14" s="30">
        <f t="shared" si="5"/>
        <v>41.05550641309155</v>
      </c>
      <c r="O14" s="21"/>
    </row>
    <row r="15" spans="1:15" ht="24" x14ac:dyDescent="0.55000000000000004">
      <c r="A15" s="43">
        <v>10</v>
      </c>
      <c r="B15" s="36">
        <v>651201159</v>
      </c>
      <c r="C15" s="36" t="s">
        <v>20</v>
      </c>
      <c r="D15" s="12">
        <v>90</v>
      </c>
      <c r="E15" s="16">
        <f t="shared" si="0"/>
        <v>4.0178571428571432</v>
      </c>
      <c r="F15" s="12">
        <v>24</v>
      </c>
      <c r="G15" s="16">
        <f t="shared" si="1"/>
        <v>4.2857142857142856</v>
      </c>
      <c r="H15" s="12">
        <v>68</v>
      </c>
      <c r="I15" s="16">
        <f t="shared" si="2"/>
        <v>17.894736842105264</v>
      </c>
      <c r="J15" s="12">
        <v>78</v>
      </c>
      <c r="K15" s="17">
        <f t="shared" si="3"/>
        <v>4.5882352941176467</v>
      </c>
      <c r="L15" s="18">
        <v>36</v>
      </c>
      <c r="M15" s="19">
        <f t="shared" si="4"/>
        <v>9</v>
      </c>
      <c r="N15" s="30">
        <f t="shared" si="5"/>
        <v>39.786543564794336</v>
      </c>
      <c r="O15" s="21"/>
    </row>
    <row r="16" spans="1:15" ht="24" x14ac:dyDescent="0.55000000000000004">
      <c r="A16" s="43">
        <v>11</v>
      </c>
      <c r="B16" s="36">
        <v>651201165</v>
      </c>
      <c r="C16" s="36" t="s">
        <v>21</v>
      </c>
      <c r="D16" s="12">
        <v>90</v>
      </c>
      <c r="E16" s="16">
        <f t="shared" si="0"/>
        <v>4.0178571428571432</v>
      </c>
      <c r="F16" s="12">
        <v>25</v>
      </c>
      <c r="G16" s="16">
        <f t="shared" si="1"/>
        <v>4.4642857142857144</v>
      </c>
      <c r="H16" s="12">
        <v>68</v>
      </c>
      <c r="I16" s="16">
        <f t="shared" si="2"/>
        <v>17.894736842105264</v>
      </c>
      <c r="J16" s="12">
        <v>80</v>
      </c>
      <c r="K16" s="17">
        <f t="shared" si="3"/>
        <v>4.7058823529411766</v>
      </c>
      <c r="L16" s="18">
        <v>36</v>
      </c>
      <c r="M16" s="19">
        <f t="shared" si="4"/>
        <v>9</v>
      </c>
      <c r="N16" s="30">
        <f t="shared" si="5"/>
        <v>40.082762052189295</v>
      </c>
      <c r="O16" s="21"/>
    </row>
    <row r="17" spans="1:15" ht="24" x14ac:dyDescent="0.55000000000000004">
      <c r="A17" s="43">
        <v>12</v>
      </c>
      <c r="B17" s="36">
        <v>651201169</v>
      </c>
      <c r="C17" s="36" t="s">
        <v>22</v>
      </c>
      <c r="D17" s="12">
        <v>80</v>
      </c>
      <c r="E17" s="16">
        <f t="shared" si="0"/>
        <v>3.5714285714285716</v>
      </c>
      <c r="F17" s="12">
        <v>20</v>
      </c>
      <c r="G17" s="16">
        <f t="shared" si="1"/>
        <v>3.5714285714285716</v>
      </c>
      <c r="H17" s="12">
        <v>64</v>
      </c>
      <c r="I17" s="16">
        <f t="shared" si="2"/>
        <v>16.842105263157894</v>
      </c>
      <c r="J17" s="12">
        <v>72</v>
      </c>
      <c r="K17" s="17">
        <f t="shared" si="3"/>
        <v>4.2352941176470589</v>
      </c>
      <c r="L17" s="18">
        <v>36</v>
      </c>
      <c r="M17" s="19">
        <f t="shared" si="4"/>
        <v>9</v>
      </c>
      <c r="N17" s="30">
        <f t="shared" si="5"/>
        <v>37.220256523662094</v>
      </c>
      <c r="O17" s="21"/>
    </row>
    <row r="18" spans="1:15" ht="24" x14ac:dyDescent="0.55000000000000004">
      <c r="A18" s="43">
        <v>13</v>
      </c>
      <c r="B18" s="36">
        <v>651201171</v>
      </c>
      <c r="C18" s="36" t="s">
        <v>23</v>
      </c>
      <c r="D18" s="12">
        <v>85</v>
      </c>
      <c r="E18" s="16">
        <f t="shared" si="0"/>
        <v>3.7946428571428572</v>
      </c>
      <c r="F18" s="12">
        <v>23</v>
      </c>
      <c r="G18" s="16">
        <f t="shared" si="1"/>
        <v>4.1071428571428568</v>
      </c>
      <c r="H18" s="12">
        <v>66</v>
      </c>
      <c r="I18" s="16">
        <f t="shared" si="2"/>
        <v>17.368421052631579</v>
      </c>
      <c r="J18" s="12">
        <v>76</v>
      </c>
      <c r="K18" s="17">
        <f t="shared" si="3"/>
        <v>4.4705882352941178</v>
      </c>
      <c r="L18" s="18">
        <v>36</v>
      </c>
      <c r="M18" s="19">
        <f t="shared" si="4"/>
        <v>9</v>
      </c>
      <c r="N18" s="30">
        <f t="shared" si="5"/>
        <v>38.740795002211406</v>
      </c>
      <c r="O18" s="21"/>
    </row>
    <row r="19" spans="1:15" ht="24" x14ac:dyDescent="0.55000000000000004">
      <c r="A19" s="43">
        <v>14</v>
      </c>
      <c r="B19" s="36">
        <v>651201175</v>
      </c>
      <c r="C19" s="36" t="s">
        <v>24</v>
      </c>
      <c r="D19" s="12">
        <v>85</v>
      </c>
      <c r="E19" s="16">
        <f t="shared" si="0"/>
        <v>3.7946428571428572</v>
      </c>
      <c r="F19" s="12">
        <v>22</v>
      </c>
      <c r="G19" s="16">
        <f t="shared" si="1"/>
        <v>3.9285714285714284</v>
      </c>
      <c r="H19" s="12">
        <v>66</v>
      </c>
      <c r="I19" s="16">
        <f t="shared" si="2"/>
        <v>17.368421052631579</v>
      </c>
      <c r="J19" s="12">
        <v>75</v>
      </c>
      <c r="K19" s="17">
        <f t="shared" si="3"/>
        <v>4.4117647058823533</v>
      </c>
      <c r="L19" s="18">
        <v>36</v>
      </c>
      <c r="M19" s="19">
        <f t="shared" si="4"/>
        <v>9</v>
      </c>
      <c r="N19" s="30">
        <f t="shared" si="5"/>
        <v>38.503400044228215</v>
      </c>
      <c r="O19" s="21"/>
    </row>
    <row r="20" spans="1:15" ht="24" x14ac:dyDescent="0.55000000000000004">
      <c r="A20" s="43">
        <v>15</v>
      </c>
      <c r="B20" s="36">
        <v>651201182</v>
      </c>
      <c r="C20" s="36" t="s">
        <v>25</v>
      </c>
      <c r="D20" s="24">
        <v>80</v>
      </c>
      <c r="E20" s="16">
        <f t="shared" si="0"/>
        <v>3.5714285714285716</v>
      </c>
      <c r="F20" s="24">
        <v>20</v>
      </c>
      <c r="G20" s="16">
        <f t="shared" si="1"/>
        <v>3.5714285714285716</v>
      </c>
      <c r="H20" s="24">
        <v>62</v>
      </c>
      <c r="I20" s="16">
        <f t="shared" si="2"/>
        <v>16.315789473684209</v>
      </c>
      <c r="J20" s="24">
        <v>70</v>
      </c>
      <c r="K20" s="17">
        <f t="shared" si="3"/>
        <v>4.117647058823529</v>
      </c>
      <c r="L20" s="18">
        <v>36</v>
      </c>
      <c r="M20" s="19">
        <f t="shared" si="4"/>
        <v>9</v>
      </c>
      <c r="N20" s="30">
        <f t="shared" si="5"/>
        <v>36.57629367536488</v>
      </c>
      <c r="O20" s="21"/>
    </row>
    <row r="21" spans="1:15" ht="24" x14ac:dyDescent="0.55000000000000004">
      <c r="A21" s="43">
        <v>16</v>
      </c>
      <c r="B21" s="36">
        <v>651201192</v>
      </c>
      <c r="C21" s="36" t="s">
        <v>26</v>
      </c>
      <c r="D21" s="12">
        <v>100</v>
      </c>
      <c r="E21" s="16">
        <f t="shared" si="0"/>
        <v>4.4642857142857144</v>
      </c>
      <c r="F21" s="12">
        <v>24</v>
      </c>
      <c r="G21" s="16">
        <f t="shared" si="1"/>
        <v>4.2857142857142856</v>
      </c>
      <c r="H21" s="12">
        <v>72</v>
      </c>
      <c r="I21" s="16">
        <f t="shared" si="2"/>
        <v>18.94736842105263</v>
      </c>
      <c r="J21" s="12">
        <v>80</v>
      </c>
      <c r="K21" s="17">
        <f t="shared" si="3"/>
        <v>4.7058823529411766</v>
      </c>
      <c r="L21" s="18">
        <v>36</v>
      </c>
      <c r="M21" s="19">
        <f t="shared" si="4"/>
        <v>9</v>
      </c>
      <c r="N21" s="30">
        <f t="shared" si="5"/>
        <v>41.403250773993804</v>
      </c>
      <c r="O21" s="21"/>
    </row>
    <row r="22" spans="1:15" ht="24" x14ac:dyDescent="0.55000000000000004">
      <c r="A22" s="18">
        <v>1</v>
      </c>
      <c r="B22" s="13">
        <v>651201101</v>
      </c>
      <c r="C22" s="13" t="s">
        <v>66</v>
      </c>
      <c r="D22" s="12">
        <v>80</v>
      </c>
      <c r="E22" s="16">
        <f t="shared" si="0"/>
        <v>3.5714285714285716</v>
      </c>
      <c r="F22" s="12">
        <v>20</v>
      </c>
      <c r="G22" s="16">
        <f t="shared" si="1"/>
        <v>3.5714285714285716</v>
      </c>
      <c r="H22" s="12">
        <v>64</v>
      </c>
      <c r="I22" s="16">
        <f t="shared" si="2"/>
        <v>16.842105263157894</v>
      </c>
      <c r="J22" s="12">
        <v>72</v>
      </c>
      <c r="K22" s="17">
        <f t="shared" si="3"/>
        <v>4.2352941176470589</v>
      </c>
      <c r="L22" s="18">
        <v>36</v>
      </c>
      <c r="M22" s="19">
        <f t="shared" si="4"/>
        <v>9</v>
      </c>
      <c r="N22" s="30">
        <f t="shared" si="5"/>
        <v>37.220256523662094</v>
      </c>
      <c r="O22" s="14"/>
    </row>
    <row r="23" spans="1:15" ht="24" x14ac:dyDescent="0.55000000000000004">
      <c r="A23" s="12">
        <v>2</v>
      </c>
      <c r="B23" s="13">
        <v>651201102</v>
      </c>
      <c r="C23" s="13" t="s">
        <v>67</v>
      </c>
      <c r="D23" s="12">
        <v>90</v>
      </c>
      <c r="E23" s="16">
        <f t="shared" si="0"/>
        <v>4.0178571428571432</v>
      </c>
      <c r="F23" s="12">
        <v>24</v>
      </c>
      <c r="G23" s="16">
        <f t="shared" si="1"/>
        <v>4.2857142857142856</v>
      </c>
      <c r="H23" s="12">
        <v>68</v>
      </c>
      <c r="I23" s="16">
        <f t="shared" si="2"/>
        <v>17.894736842105264</v>
      </c>
      <c r="J23" s="12">
        <v>78</v>
      </c>
      <c r="K23" s="17">
        <f t="shared" si="3"/>
        <v>4.5882352941176467</v>
      </c>
      <c r="L23" s="18">
        <v>36</v>
      </c>
      <c r="M23" s="19">
        <f t="shared" si="4"/>
        <v>9</v>
      </c>
      <c r="N23" s="30">
        <f t="shared" si="5"/>
        <v>39.786543564794336</v>
      </c>
      <c r="O23" s="14"/>
    </row>
    <row r="24" spans="1:15" ht="24" x14ac:dyDescent="0.55000000000000004">
      <c r="A24" s="12">
        <v>3</v>
      </c>
      <c r="B24" s="13">
        <v>651201109</v>
      </c>
      <c r="C24" s="13" t="s">
        <v>68</v>
      </c>
      <c r="D24" s="12">
        <v>90</v>
      </c>
      <c r="E24" s="16">
        <f t="shared" si="0"/>
        <v>4.0178571428571432</v>
      </c>
      <c r="F24" s="12">
        <v>25</v>
      </c>
      <c r="G24" s="16">
        <f t="shared" si="1"/>
        <v>4.4642857142857144</v>
      </c>
      <c r="H24" s="12">
        <v>68</v>
      </c>
      <c r="I24" s="16">
        <f t="shared" si="2"/>
        <v>17.894736842105264</v>
      </c>
      <c r="J24" s="12">
        <v>80</v>
      </c>
      <c r="K24" s="17">
        <f t="shared" si="3"/>
        <v>4.7058823529411766</v>
      </c>
      <c r="L24" s="18">
        <v>36</v>
      </c>
      <c r="M24" s="19">
        <f t="shared" si="4"/>
        <v>9</v>
      </c>
      <c r="N24" s="30">
        <f t="shared" si="5"/>
        <v>40.082762052189295</v>
      </c>
      <c r="O24" s="14"/>
    </row>
    <row r="25" spans="1:15" ht="24" x14ac:dyDescent="0.55000000000000004">
      <c r="A25" s="18">
        <v>4</v>
      </c>
      <c r="B25" s="13">
        <v>651201115</v>
      </c>
      <c r="C25" s="13" t="s">
        <v>69</v>
      </c>
      <c r="D25" s="12">
        <v>85</v>
      </c>
      <c r="E25" s="16">
        <f t="shared" si="0"/>
        <v>3.7946428571428572</v>
      </c>
      <c r="F25" s="12">
        <v>23</v>
      </c>
      <c r="G25" s="16">
        <f t="shared" si="1"/>
        <v>4.1071428571428568</v>
      </c>
      <c r="H25" s="12">
        <v>66</v>
      </c>
      <c r="I25" s="16">
        <f t="shared" si="2"/>
        <v>17.368421052631579</v>
      </c>
      <c r="J25" s="12">
        <v>76</v>
      </c>
      <c r="K25" s="17">
        <f t="shared" si="3"/>
        <v>4.4705882352941178</v>
      </c>
      <c r="L25" s="18">
        <v>36</v>
      </c>
      <c r="M25" s="19">
        <f t="shared" si="4"/>
        <v>9</v>
      </c>
      <c r="N25" s="30">
        <f t="shared" si="5"/>
        <v>38.740795002211406</v>
      </c>
      <c r="O25" s="14"/>
    </row>
    <row r="26" spans="1:15" ht="24" x14ac:dyDescent="0.55000000000000004">
      <c r="A26" s="12">
        <v>5</v>
      </c>
      <c r="B26" s="13">
        <v>651201121</v>
      </c>
      <c r="C26" s="13" t="s">
        <v>70</v>
      </c>
      <c r="D26" s="12">
        <v>100</v>
      </c>
      <c r="E26" s="16">
        <f t="shared" si="0"/>
        <v>4.4642857142857144</v>
      </c>
      <c r="F26" s="12">
        <v>25</v>
      </c>
      <c r="G26" s="16">
        <f t="shared" si="1"/>
        <v>4.4642857142857144</v>
      </c>
      <c r="H26" s="12">
        <v>70</v>
      </c>
      <c r="I26" s="16">
        <f t="shared" si="2"/>
        <v>18.421052631578949</v>
      </c>
      <c r="J26" s="12">
        <v>80</v>
      </c>
      <c r="K26" s="17">
        <f t="shared" si="3"/>
        <v>4.7058823529411766</v>
      </c>
      <c r="L26" s="18">
        <v>36</v>
      </c>
      <c r="M26" s="19">
        <f t="shared" si="4"/>
        <v>9</v>
      </c>
      <c r="N26" s="30">
        <f t="shared" si="5"/>
        <v>41.05550641309155</v>
      </c>
      <c r="O26" s="14"/>
    </row>
    <row r="27" spans="1:15" ht="24" x14ac:dyDescent="0.55000000000000004">
      <c r="A27" s="12">
        <v>6</v>
      </c>
      <c r="B27" s="13">
        <v>651201140</v>
      </c>
      <c r="C27" s="13" t="s">
        <v>71</v>
      </c>
      <c r="D27" s="12">
        <v>105</v>
      </c>
      <c r="E27" s="16">
        <f t="shared" si="0"/>
        <v>4.6875</v>
      </c>
      <c r="F27" s="12">
        <v>24</v>
      </c>
      <c r="G27" s="16">
        <f t="shared" si="1"/>
        <v>4.2857142857142856</v>
      </c>
      <c r="H27" s="12">
        <v>72</v>
      </c>
      <c r="I27" s="16">
        <f t="shared" si="2"/>
        <v>18.94736842105263</v>
      </c>
      <c r="J27" s="12">
        <v>80</v>
      </c>
      <c r="K27" s="17">
        <f t="shared" si="3"/>
        <v>4.7058823529411766</v>
      </c>
      <c r="L27" s="18">
        <v>36</v>
      </c>
      <c r="M27" s="19">
        <f t="shared" si="4"/>
        <v>9</v>
      </c>
      <c r="N27" s="30">
        <f t="shared" si="5"/>
        <v>41.626465059708089</v>
      </c>
      <c r="O27" s="14"/>
    </row>
    <row r="28" spans="1:15" ht="24" x14ac:dyDescent="0.55000000000000004">
      <c r="A28" s="18">
        <v>7</v>
      </c>
      <c r="B28" s="13">
        <v>651201133</v>
      </c>
      <c r="C28" s="13" t="s">
        <v>72</v>
      </c>
      <c r="D28" s="12">
        <v>85</v>
      </c>
      <c r="E28" s="16">
        <f t="shared" si="0"/>
        <v>3.7946428571428572</v>
      </c>
      <c r="F28" s="12">
        <v>22</v>
      </c>
      <c r="G28" s="16">
        <f t="shared" si="1"/>
        <v>3.9285714285714284</v>
      </c>
      <c r="H28" s="12">
        <v>66</v>
      </c>
      <c r="I28" s="16">
        <f t="shared" si="2"/>
        <v>17.368421052631579</v>
      </c>
      <c r="J28" s="12">
        <v>75</v>
      </c>
      <c r="K28" s="17">
        <f t="shared" si="3"/>
        <v>4.4117647058823533</v>
      </c>
      <c r="L28" s="18">
        <v>36</v>
      </c>
      <c r="M28" s="19">
        <f t="shared" si="4"/>
        <v>9</v>
      </c>
      <c r="N28" s="30">
        <f t="shared" si="5"/>
        <v>38.503400044228215</v>
      </c>
      <c r="O28" s="14"/>
    </row>
    <row r="29" spans="1:15" ht="24" x14ac:dyDescent="0.55000000000000004">
      <c r="A29" s="12">
        <v>8</v>
      </c>
      <c r="B29" s="13">
        <v>651201135</v>
      </c>
      <c r="C29" s="13" t="s">
        <v>73</v>
      </c>
      <c r="D29" s="12">
        <v>80</v>
      </c>
      <c r="E29" s="16">
        <f t="shared" si="0"/>
        <v>3.5714285714285716</v>
      </c>
      <c r="F29" s="12">
        <v>20</v>
      </c>
      <c r="G29" s="16">
        <f t="shared" si="1"/>
        <v>3.5714285714285716</v>
      </c>
      <c r="H29" s="12">
        <v>62</v>
      </c>
      <c r="I29" s="16">
        <f t="shared" si="2"/>
        <v>16.315789473684209</v>
      </c>
      <c r="J29" s="12">
        <v>70</v>
      </c>
      <c r="K29" s="17">
        <f t="shared" si="3"/>
        <v>4.117647058823529</v>
      </c>
      <c r="L29" s="18">
        <v>36</v>
      </c>
      <c r="M29" s="19">
        <f t="shared" si="4"/>
        <v>9</v>
      </c>
      <c r="N29" s="30">
        <f t="shared" si="5"/>
        <v>36.57629367536488</v>
      </c>
      <c r="O29" s="14"/>
    </row>
    <row r="30" spans="1:15" ht="24" x14ac:dyDescent="0.55000000000000004">
      <c r="A30" s="26">
        <v>9</v>
      </c>
      <c r="B30" s="27">
        <v>651201127</v>
      </c>
      <c r="C30" s="27" t="s">
        <v>75</v>
      </c>
      <c r="D30" s="12">
        <v>98</v>
      </c>
      <c r="E30" s="16">
        <f t="shared" si="0"/>
        <v>4.375</v>
      </c>
      <c r="F30" s="12">
        <v>23.8</v>
      </c>
      <c r="G30" s="16">
        <f t="shared" si="1"/>
        <v>4.25</v>
      </c>
      <c r="H30" s="12">
        <v>66</v>
      </c>
      <c r="I30" s="16">
        <f t="shared" si="2"/>
        <v>17.368421052631579</v>
      </c>
      <c r="J30" s="12">
        <v>76</v>
      </c>
      <c r="K30" s="17">
        <f t="shared" si="3"/>
        <v>4.4705882352941178</v>
      </c>
      <c r="L30" s="18">
        <v>34</v>
      </c>
      <c r="M30" s="19">
        <f t="shared" si="4"/>
        <v>8.5</v>
      </c>
      <c r="N30" s="30">
        <f t="shared" si="5"/>
        <v>38.964009287925698</v>
      </c>
      <c r="O30" s="14"/>
    </row>
    <row r="31" spans="1:15" ht="24" x14ac:dyDescent="0.55000000000000004">
      <c r="A31" s="26">
        <v>10</v>
      </c>
      <c r="B31" s="27">
        <v>651201150</v>
      </c>
      <c r="C31" s="27" t="s">
        <v>76</v>
      </c>
      <c r="D31" s="12">
        <v>98</v>
      </c>
      <c r="E31" s="16">
        <f t="shared" si="0"/>
        <v>4.375</v>
      </c>
      <c r="F31" s="12">
        <v>23.8</v>
      </c>
      <c r="G31" s="16">
        <f t="shared" si="1"/>
        <v>4.25</v>
      </c>
      <c r="H31" s="12">
        <v>68</v>
      </c>
      <c r="I31" s="16">
        <f t="shared" si="2"/>
        <v>17.894736842105264</v>
      </c>
      <c r="J31" s="12">
        <v>78</v>
      </c>
      <c r="K31" s="17">
        <f t="shared" si="3"/>
        <v>4.5882352941176467</v>
      </c>
      <c r="L31" s="18">
        <v>31</v>
      </c>
      <c r="M31" s="19">
        <f t="shared" si="4"/>
        <v>7.75</v>
      </c>
      <c r="N31" s="30">
        <f t="shared" si="5"/>
        <v>38.857972136222912</v>
      </c>
      <c r="O31" s="14"/>
    </row>
    <row r="32" spans="1:15" ht="24" x14ac:dyDescent="0.55000000000000004">
      <c r="A32" s="26">
        <v>11</v>
      </c>
      <c r="B32" s="27">
        <v>651201103</v>
      </c>
      <c r="C32" s="27" t="s">
        <v>77</v>
      </c>
      <c r="D32" s="12">
        <v>94</v>
      </c>
      <c r="E32" s="16">
        <f t="shared" si="0"/>
        <v>4.1964285714285712</v>
      </c>
      <c r="F32" s="12">
        <v>23.8</v>
      </c>
      <c r="G32" s="16">
        <f t="shared" si="1"/>
        <v>4.25</v>
      </c>
      <c r="H32" s="12">
        <v>66</v>
      </c>
      <c r="I32" s="16">
        <f t="shared" si="2"/>
        <v>17.368421052631579</v>
      </c>
      <c r="J32" s="12">
        <v>74</v>
      </c>
      <c r="K32" s="17">
        <f t="shared" si="3"/>
        <v>4.3529411764705879</v>
      </c>
      <c r="L32" s="18">
        <v>30</v>
      </c>
      <c r="M32" s="19">
        <f t="shared" si="4"/>
        <v>7.5</v>
      </c>
      <c r="N32" s="30">
        <f t="shared" si="5"/>
        <v>37.667790800530739</v>
      </c>
      <c r="O32" s="14"/>
    </row>
    <row r="33" spans="1:15" ht="24" x14ac:dyDescent="0.55000000000000004">
      <c r="A33" s="26">
        <v>12</v>
      </c>
      <c r="B33" s="27">
        <v>651201106</v>
      </c>
      <c r="C33" s="27" t="s">
        <v>78</v>
      </c>
      <c r="D33" s="12">
        <v>100</v>
      </c>
      <c r="E33" s="16">
        <f t="shared" si="0"/>
        <v>4.4642857142857144</v>
      </c>
      <c r="F33" s="12">
        <v>25.2</v>
      </c>
      <c r="G33" s="16">
        <f t="shared" si="1"/>
        <v>4.5</v>
      </c>
      <c r="H33" s="12">
        <v>70</v>
      </c>
      <c r="I33" s="16">
        <f t="shared" si="2"/>
        <v>18.421052631578949</v>
      </c>
      <c r="J33" s="12">
        <v>80</v>
      </c>
      <c r="K33" s="17">
        <f t="shared" si="3"/>
        <v>4.7058823529411766</v>
      </c>
      <c r="L33" s="18">
        <v>31</v>
      </c>
      <c r="M33" s="19">
        <f t="shared" si="4"/>
        <v>7.75</v>
      </c>
      <c r="N33" s="30">
        <f t="shared" si="5"/>
        <v>39.841220698805841</v>
      </c>
      <c r="O33" s="14"/>
    </row>
    <row r="34" spans="1:15" ht="24" x14ac:dyDescent="0.55000000000000004">
      <c r="A34" s="26">
        <v>13</v>
      </c>
      <c r="B34" s="27">
        <v>651201110</v>
      </c>
      <c r="C34" s="27" t="s">
        <v>79</v>
      </c>
      <c r="D34" s="12">
        <v>94</v>
      </c>
      <c r="E34" s="16">
        <f t="shared" si="0"/>
        <v>4.1964285714285712</v>
      </c>
      <c r="F34" s="12">
        <v>23</v>
      </c>
      <c r="G34" s="16">
        <f t="shared" si="1"/>
        <v>4.1071428571428568</v>
      </c>
      <c r="H34" s="12">
        <v>66</v>
      </c>
      <c r="I34" s="16">
        <f t="shared" si="2"/>
        <v>17.368421052631579</v>
      </c>
      <c r="J34" s="12">
        <v>74</v>
      </c>
      <c r="K34" s="17">
        <f t="shared" si="3"/>
        <v>4.3529411764705879</v>
      </c>
      <c r="L34" s="18">
        <v>30</v>
      </c>
      <c r="M34" s="19">
        <f t="shared" si="4"/>
        <v>7.5</v>
      </c>
      <c r="N34" s="30">
        <f t="shared" si="5"/>
        <v>37.524933657673593</v>
      </c>
      <c r="O34" s="14"/>
    </row>
    <row r="35" spans="1:15" ht="24" x14ac:dyDescent="0.55000000000000004">
      <c r="A35" s="26">
        <v>14</v>
      </c>
      <c r="B35" s="27">
        <v>651201116</v>
      </c>
      <c r="C35" s="27" t="s">
        <v>80</v>
      </c>
      <c r="D35" s="12">
        <v>92</v>
      </c>
      <c r="E35" s="16">
        <f t="shared" si="0"/>
        <v>4.1071428571428568</v>
      </c>
      <c r="F35" s="12">
        <v>21</v>
      </c>
      <c r="G35" s="16">
        <f t="shared" si="1"/>
        <v>3.75</v>
      </c>
      <c r="H35" s="12">
        <v>65</v>
      </c>
      <c r="I35" s="16">
        <f t="shared" si="2"/>
        <v>17.105263157894736</v>
      </c>
      <c r="J35" s="12">
        <v>75</v>
      </c>
      <c r="K35" s="17">
        <f t="shared" si="3"/>
        <v>4.4117647058823533</v>
      </c>
      <c r="L35" s="18">
        <v>26</v>
      </c>
      <c r="M35" s="19">
        <f t="shared" si="4"/>
        <v>6.5</v>
      </c>
      <c r="N35" s="30">
        <f t="shared" si="5"/>
        <v>35.874170720919949</v>
      </c>
      <c r="O35" s="14"/>
    </row>
    <row r="36" spans="1:15" ht="24" x14ac:dyDescent="0.55000000000000004">
      <c r="A36" s="26">
        <v>15</v>
      </c>
      <c r="B36" s="27">
        <v>651201134</v>
      </c>
      <c r="C36" s="27" t="s">
        <v>81</v>
      </c>
      <c r="D36" s="12">
        <v>102</v>
      </c>
      <c r="E36" s="16">
        <f t="shared" si="0"/>
        <v>4.5535714285714288</v>
      </c>
      <c r="F36" s="12">
        <v>26.6</v>
      </c>
      <c r="G36" s="16">
        <f t="shared" si="1"/>
        <v>4.75</v>
      </c>
      <c r="H36" s="12">
        <v>72</v>
      </c>
      <c r="I36" s="16">
        <f t="shared" si="2"/>
        <v>18.94736842105263</v>
      </c>
      <c r="J36" s="12">
        <v>80</v>
      </c>
      <c r="K36" s="17">
        <f t="shared" si="3"/>
        <v>4.7058823529411766</v>
      </c>
      <c r="L36" s="18">
        <v>33</v>
      </c>
      <c r="M36" s="19">
        <f t="shared" si="4"/>
        <v>8.25</v>
      </c>
      <c r="N36" s="30">
        <f t="shared" si="5"/>
        <v>41.206822202565235</v>
      </c>
      <c r="O36" s="14"/>
    </row>
    <row r="37" spans="1:15" ht="24" x14ac:dyDescent="0.55000000000000004">
      <c r="A37" s="26">
        <v>16</v>
      </c>
      <c r="B37" s="27">
        <v>651201139</v>
      </c>
      <c r="C37" s="27" t="s">
        <v>82</v>
      </c>
      <c r="D37" s="12">
        <v>98</v>
      </c>
      <c r="E37" s="16">
        <f t="shared" si="0"/>
        <v>4.375</v>
      </c>
      <c r="F37" s="12">
        <v>23.8</v>
      </c>
      <c r="G37" s="16">
        <f t="shared" si="1"/>
        <v>4.25</v>
      </c>
      <c r="H37" s="12">
        <v>70</v>
      </c>
      <c r="I37" s="16">
        <f t="shared" si="2"/>
        <v>18.421052631578949</v>
      </c>
      <c r="J37" s="12">
        <v>78</v>
      </c>
      <c r="K37" s="17">
        <f t="shared" si="3"/>
        <v>4.5882352941176467</v>
      </c>
      <c r="L37" s="18">
        <v>30</v>
      </c>
      <c r="M37" s="19">
        <f t="shared" si="4"/>
        <v>7.5</v>
      </c>
      <c r="N37" s="30">
        <f t="shared" si="5"/>
        <v>39.134287925696597</v>
      </c>
      <c r="O37" s="14"/>
    </row>
  </sheetData>
  <mergeCells count="12">
    <mergeCell ref="L4:M4"/>
    <mergeCell ref="N4:N5"/>
    <mergeCell ref="A1:O1"/>
    <mergeCell ref="A2:O2"/>
    <mergeCell ref="A3:O3"/>
    <mergeCell ref="A4:A5"/>
    <mergeCell ref="B4:B5"/>
    <mergeCell ref="C4:C5"/>
    <mergeCell ref="D4:E4"/>
    <mergeCell ref="F4:G4"/>
    <mergeCell ref="H4:I4"/>
    <mergeCell ref="J4:K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53B49-C2E0-1B45-B3CA-31211EF10B2A}">
  <dimension ref="A1:P37"/>
  <sheetViews>
    <sheetView topLeftCell="C12" workbookViewId="0">
      <selection activeCell="P22" sqref="P22:P37"/>
    </sheetView>
  </sheetViews>
  <sheetFormatPr defaultColWidth="11.5546875" defaultRowHeight="15" x14ac:dyDescent="0.2"/>
  <sheetData>
    <row r="1" spans="1:16" ht="24" x14ac:dyDescent="0.55000000000000004">
      <c r="A1" s="105" t="s">
        <v>121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6" ht="24" x14ac:dyDescent="0.55000000000000004">
      <c r="A2" s="105" t="s">
        <v>122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6" ht="24" x14ac:dyDescent="0.55000000000000004">
      <c r="A3" s="105" t="s">
        <v>137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4" spans="1:16" ht="24" x14ac:dyDescent="0.2">
      <c r="A4" s="106" t="s">
        <v>1</v>
      </c>
      <c r="B4" s="108" t="s">
        <v>2</v>
      </c>
      <c r="C4" s="106" t="s">
        <v>124</v>
      </c>
      <c r="D4" s="102" t="s">
        <v>125</v>
      </c>
      <c r="E4" s="103"/>
      <c r="F4" s="102" t="s">
        <v>126</v>
      </c>
      <c r="G4" s="103"/>
      <c r="H4" s="110" t="s">
        <v>132</v>
      </c>
      <c r="I4" s="110"/>
      <c r="J4" s="102" t="s">
        <v>133</v>
      </c>
      <c r="K4" s="103"/>
      <c r="L4" s="110" t="s">
        <v>128</v>
      </c>
      <c r="M4" s="110"/>
      <c r="N4" s="102" t="s">
        <v>129</v>
      </c>
      <c r="O4" s="103"/>
      <c r="P4" s="117" t="s">
        <v>130</v>
      </c>
    </row>
    <row r="5" spans="1:16" ht="24" x14ac:dyDescent="0.2">
      <c r="A5" s="111"/>
      <c r="B5" s="112"/>
      <c r="C5" s="111"/>
      <c r="D5" s="7">
        <v>112</v>
      </c>
      <c r="E5" s="8">
        <v>0.05</v>
      </c>
      <c r="F5" s="7">
        <v>28</v>
      </c>
      <c r="G5" s="8">
        <v>0.05</v>
      </c>
      <c r="H5" s="7">
        <v>92</v>
      </c>
      <c r="I5" s="8">
        <v>0.1</v>
      </c>
      <c r="J5" s="10">
        <v>64</v>
      </c>
      <c r="K5" s="8">
        <v>0.1</v>
      </c>
      <c r="L5" s="7">
        <v>85</v>
      </c>
      <c r="M5" s="8">
        <v>0.05</v>
      </c>
      <c r="N5" s="28">
        <v>0.4</v>
      </c>
      <c r="O5" s="8">
        <v>0.1</v>
      </c>
      <c r="P5" s="117"/>
    </row>
    <row r="6" spans="1:16" ht="24" x14ac:dyDescent="0.2">
      <c r="A6" s="12">
        <v>1</v>
      </c>
      <c r="B6" s="13">
        <v>651201151</v>
      </c>
      <c r="C6" s="13" t="s">
        <v>10</v>
      </c>
      <c r="D6" s="15">
        <v>90</v>
      </c>
      <c r="E6" s="16">
        <f>5*D6/112</f>
        <v>4.0178571428571432</v>
      </c>
      <c r="F6" s="15">
        <v>20</v>
      </c>
      <c r="G6" s="16">
        <f>5*F6/28</f>
        <v>3.5714285714285716</v>
      </c>
      <c r="H6" s="15">
        <v>80</v>
      </c>
      <c r="I6" s="16">
        <f>10*H6/92</f>
        <v>8.695652173913043</v>
      </c>
      <c r="J6" s="15">
        <v>49</v>
      </c>
      <c r="K6" s="17">
        <f>10*J6/64</f>
        <v>7.65625</v>
      </c>
      <c r="L6" s="18">
        <v>75</v>
      </c>
      <c r="M6" s="19">
        <f>5*L6/85</f>
        <v>4.4117647058823533</v>
      </c>
      <c r="N6" s="18">
        <v>28</v>
      </c>
      <c r="O6" s="29">
        <f>10*N6/40</f>
        <v>7</v>
      </c>
      <c r="P6" s="44">
        <f>SUM(E6+G6+I6+K6+M6+O6)</f>
        <v>35.35295259408111</v>
      </c>
    </row>
    <row r="7" spans="1:16" ht="24" x14ac:dyDescent="0.2">
      <c r="A7" s="12">
        <v>2</v>
      </c>
      <c r="B7" s="13">
        <v>651201157</v>
      </c>
      <c r="C7" s="13" t="s">
        <v>11</v>
      </c>
      <c r="D7" s="12">
        <v>95</v>
      </c>
      <c r="E7" s="16">
        <f t="shared" ref="E7:E37" si="0">5*D7/112</f>
        <v>4.2410714285714288</v>
      </c>
      <c r="F7" s="12">
        <v>22</v>
      </c>
      <c r="G7" s="16">
        <f t="shared" ref="G7:G37" si="1">5*F7/28</f>
        <v>3.9285714285714284</v>
      </c>
      <c r="H7" s="12">
        <v>86</v>
      </c>
      <c r="I7" s="16">
        <f t="shared" ref="I7:I37" si="2">10*H7/92</f>
        <v>9.3478260869565215</v>
      </c>
      <c r="J7" s="12">
        <v>57</v>
      </c>
      <c r="K7" s="17">
        <f t="shared" ref="K7:K37" si="3">10*J7/64</f>
        <v>8.90625</v>
      </c>
      <c r="L7" s="18">
        <v>75</v>
      </c>
      <c r="M7" s="19">
        <f t="shared" ref="M7:M37" si="4">5*L7/85</f>
        <v>4.4117647058823533</v>
      </c>
      <c r="N7" s="18">
        <v>35</v>
      </c>
      <c r="O7" s="29">
        <f t="shared" ref="O7:O37" si="5">10*N7/40</f>
        <v>8.75</v>
      </c>
      <c r="P7" s="44">
        <f t="shared" ref="P7:P37" si="6">SUM(E7+G7+I7+K7+M7+O7)</f>
        <v>39.585483649981732</v>
      </c>
    </row>
    <row r="8" spans="1:16" ht="24" x14ac:dyDescent="0.2">
      <c r="A8" s="12">
        <v>3</v>
      </c>
      <c r="B8" s="13">
        <v>651201158</v>
      </c>
      <c r="C8" s="13" t="s">
        <v>12</v>
      </c>
      <c r="D8" s="12">
        <v>90</v>
      </c>
      <c r="E8" s="16">
        <f t="shared" si="0"/>
        <v>4.0178571428571432</v>
      </c>
      <c r="F8" s="12">
        <v>22</v>
      </c>
      <c r="G8" s="16">
        <f t="shared" si="1"/>
        <v>3.9285714285714284</v>
      </c>
      <c r="H8" s="12">
        <v>85</v>
      </c>
      <c r="I8" s="16">
        <f t="shared" si="2"/>
        <v>9.2391304347826093</v>
      </c>
      <c r="J8" s="12">
        <v>55</v>
      </c>
      <c r="K8" s="17">
        <f t="shared" si="3"/>
        <v>8.59375</v>
      </c>
      <c r="L8" s="18">
        <v>75</v>
      </c>
      <c r="M8" s="19">
        <f t="shared" si="4"/>
        <v>4.4117647058823533</v>
      </c>
      <c r="N8" s="18">
        <v>34</v>
      </c>
      <c r="O8" s="29">
        <f t="shared" si="5"/>
        <v>8.5</v>
      </c>
      <c r="P8" s="44">
        <f t="shared" si="6"/>
        <v>38.691073712093534</v>
      </c>
    </row>
    <row r="9" spans="1:16" ht="24" x14ac:dyDescent="0.2">
      <c r="A9" s="12">
        <v>4</v>
      </c>
      <c r="B9" s="13">
        <v>651201164</v>
      </c>
      <c r="C9" s="13" t="s">
        <v>13</v>
      </c>
      <c r="D9" s="12">
        <v>90</v>
      </c>
      <c r="E9" s="16">
        <f t="shared" si="0"/>
        <v>4.0178571428571432</v>
      </c>
      <c r="F9" s="12">
        <v>23</v>
      </c>
      <c r="G9" s="16">
        <f t="shared" si="1"/>
        <v>4.1071428571428568</v>
      </c>
      <c r="H9" s="12">
        <v>82</v>
      </c>
      <c r="I9" s="16">
        <f t="shared" si="2"/>
        <v>8.9130434782608692</v>
      </c>
      <c r="J9" s="12">
        <v>54</v>
      </c>
      <c r="K9" s="17">
        <f t="shared" si="3"/>
        <v>8.4375</v>
      </c>
      <c r="L9" s="18">
        <v>75</v>
      </c>
      <c r="M9" s="19">
        <f t="shared" si="4"/>
        <v>4.4117647058823533</v>
      </c>
      <c r="N9" s="18">
        <v>31</v>
      </c>
      <c r="O9" s="29">
        <f t="shared" si="5"/>
        <v>7.75</v>
      </c>
      <c r="P9" s="44">
        <f t="shared" si="6"/>
        <v>37.637308184143222</v>
      </c>
    </row>
    <row r="10" spans="1:16" ht="24" x14ac:dyDescent="0.2">
      <c r="A10" s="12">
        <v>5</v>
      </c>
      <c r="B10" s="13">
        <v>651201170</v>
      </c>
      <c r="C10" s="13" t="s">
        <v>14</v>
      </c>
      <c r="D10" s="12">
        <v>95</v>
      </c>
      <c r="E10" s="16">
        <f t="shared" si="0"/>
        <v>4.2410714285714288</v>
      </c>
      <c r="F10" s="12">
        <v>27</v>
      </c>
      <c r="G10" s="16">
        <f t="shared" si="1"/>
        <v>4.8214285714285712</v>
      </c>
      <c r="H10" s="12">
        <v>87</v>
      </c>
      <c r="I10" s="16">
        <f t="shared" si="2"/>
        <v>9.4565217391304355</v>
      </c>
      <c r="J10" s="12">
        <v>58</v>
      </c>
      <c r="K10" s="17">
        <f t="shared" si="3"/>
        <v>9.0625</v>
      </c>
      <c r="L10" s="18">
        <v>75</v>
      </c>
      <c r="M10" s="19">
        <f t="shared" si="4"/>
        <v>4.4117647058823533</v>
      </c>
      <c r="N10" s="18">
        <v>34</v>
      </c>
      <c r="O10" s="29">
        <f t="shared" si="5"/>
        <v>8.5</v>
      </c>
      <c r="P10" s="44">
        <f t="shared" si="6"/>
        <v>40.493286445012792</v>
      </c>
    </row>
    <row r="11" spans="1:16" ht="24" x14ac:dyDescent="0.2">
      <c r="A11" s="12">
        <v>6</v>
      </c>
      <c r="B11" s="13">
        <v>651201174</v>
      </c>
      <c r="C11" s="13" t="s">
        <v>15</v>
      </c>
      <c r="D11" s="12">
        <v>90</v>
      </c>
      <c r="E11" s="16">
        <f t="shared" si="0"/>
        <v>4.0178571428571432</v>
      </c>
      <c r="F11" s="12">
        <v>20</v>
      </c>
      <c r="G11" s="16">
        <f t="shared" si="1"/>
        <v>3.5714285714285716</v>
      </c>
      <c r="H11" s="12">
        <v>80</v>
      </c>
      <c r="I11" s="16">
        <f t="shared" si="2"/>
        <v>8.695652173913043</v>
      </c>
      <c r="J11" s="12">
        <v>50</v>
      </c>
      <c r="K11" s="17">
        <f t="shared" si="3"/>
        <v>7.8125</v>
      </c>
      <c r="L11" s="18">
        <v>75</v>
      </c>
      <c r="M11" s="19">
        <f t="shared" si="4"/>
        <v>4.4117647058823533</v>
      </c>
      <c r="N11" s="18">
        <v>30</v>
      </c>
      <c r="O11" s="29">
        <f t="shared" si="5"/>
        <v>7.5</v>
      </c>
      <c r="P11" s="44">
        <f t="shared" si="6"/>
        <v>36.00920259408111</v>
      </c>
    </row>
    <row r="12" spans="1:16" ht="24" x14ac:dyDescent="0.2">
      <c r="A12" s="12">
        <v>7</v>
      </c>
      <c r="B12" s="13">
        <v>651201180</v>
      </c>
      <c r="C12" s="13" t="s">
        <v>16</v>
      </c>
      <c r="D12" s="12">
        <v>95</v>
      </c>
      <c r="E12" s="16">
        <f t="shared" si="0"/>
        <v>4.2410714285714288</v>
      </c>
      <c r="F12" s="12">
        <v>25</v>
      </c>
      <c r="G12" s="16">
        <f t="shared" si="1"/>
        <v>4.4642857142857144</v>
      </c>
      <c r="H12" s="12">
        <v>85</v>
      </c>
      <c r="I12" s="16">
        <f t="shared" si="2"/>
        <v>9.2391304347826093</v>
      </c>
      <c r="J12" s="12">
        <v>55</v>
      </c>
      <c r="K12" s="17">
        <f t="shared" si="3"/>
        <v>8.59375</v>
      </c>
      <c r="L12" s="18">
        <v>75</v>
      </c>
      <c r="M12" s="19">
        <f t="shared" si="4"/>
        <v>4.4117647058823533</v>
      </c>
      <c r="N12" s="18">
        <v>33</v>
      </c>
      <c r="O12" s="29">
        <f t="shared" si="5"/>
        <v>8.25</v>
      </c>
      <c r="P12" s="44">
        <f t="shared" si="6"/>
        <v>39.200002283522103</v>
      </c>
    </row>
    <row r="13" spans="1:16" ht="24" x14ac:dyDescent="0.2">
      <c r="A13" s="12">
        <v>8</v>
      </c>
      <c r="B13" s="13">
        <v>651201196</v>
      </c>
      <c r="C13" s="13" t="s">
        <v>17</v>
      </c>
      <c r="D13" s="12">
        <v>95</v>
      </c>
      <c r="E13" s="16">
        <f t="shared" si="0"/>
        <v>4.2410714285714288</v>
      </c>
      <c r="F13" s="12">
        <v>25</v>
      </c>
      <c r="G13" s="16">
        <f t="shared" si="1"/>
        <v>4.4642857142857144</v>
      </c>
      <c r="H13" s="12">
        <v>85</v>
      </c>
      <c r="I13" s="16">
        <f t="shared" si="2"/>
        <v>9.2391304347826093</v>
      </c>
      <c r="J13" s="12">
        <v>55</v>
      </c>
      <c r="K13" s="17">
        <f t="shared" si="3"/>
        <v>8.59375</v>
      </c>
      <c r="L13" s="18">
        <v>75</v>
      </c>
      <c r="M13" s="19">
        <f t="shared" si="4"/>
        <v>4.4117647058823533</v>
      </c>
      <c r="N13" s="18">
        <v>32</v>
      </c>
      <c r="O13" s="29">
        <f t="shared" si="5"/>
        <v>8</v>
      </c>
      <c r="P13" s="44">
        <f t="shared" si="6"/>
        <v>38.950002283522103</v>
      </c>
    </row>
    <row r="14" spans="1:16" ht="24" x14ac:dyDescent="0.2">
      <c r="A14" s="43">
        <v>9</v>
      </c>
      <c r="B14" s="36">
        <v>651201152</v>
      </c>
      <c r="C14" s="36" t="s">
        <v>19</v>
      </c>
      <c r="D14" s="12">
        <v>95</v>
      </c>
      <c r="E14" s="16">
        <f t="shared" si="0"/>
        <v>4.2410714285714288</v>
      </c>
      <c r="F14" s="12">
        <v>27</v>
      </c>
      <c r="G14" s="16">
        <f t="shared" si="1"/>
        <v>4.8214285714285712</v>
      </c>
      <c r="H14" s="12">
        <v>86</v>
      </c>
      <c r="I14" s="16">
        <f t="shared" si="2"/>
        <v>9.3478260869565215</v>
      </c>
      <c r="J14" s="12">
        <v>57</v>
      </c>
      <c r="K14" s="17">
        <f t="shared" si="3"/>
        <v>8.90625</v>
      </c>
      <c r="L14" s="18">
        <v>70</v>
      </c>
      <c r="M14" s="19">
        <f t="shared" si="4"/>
        <v>4.117647058823529</v>
      </c>
      <c r="N14" s="18">
        <v>34</v>
      </c>
      <c r="O14" s="29">
        <f t="shared" si="5"/>
        <v>8.5</v>
      </c>
      <c r="P14" s="44">
        <f t="shared" si="6"/>
        <v>39.934223145780052</v>
      </c>
    </row>
    <row r="15" spans="1:16" ht="24" x14ac:dyDescent="0.2">
      <c r="A15" s="43">
        <v>10</v>
      </c>
      <c r="B15" s="36">
        <v>651201159</v>
      </c>
      <c r="C15" s="36" t="s">
        <v>20</v>
      </c>
      <c r="D15" s="12">
        <v>90</v>
      </c>
      <c r="E15" s="16">
        <f t="shared" si="0"/>
        <v>4.0178571428571432</v>
      </c>
      <c r="F15" s="12">
        <v>22</v>
      </c>
      <c r="G15" s="16">
        <f t="shared" si="1"/>
        <v>3.9285714285714284</v>
      </c>
      <c r="H15" s="12">
        <v>80</v>
      </c>
      <c r="I15" s="16">
        <f t="shared" si="2"/>
        <v>8.695652173913043</v>
      </c>
      <c r="J15" s="12">
        <v>50</v>
      </c>
      <c r="K15" s="17">
        <f t="shared" si="3"/>
        <v>7.8125</v>
      </c>
      <c r="L15" s="18">
        <v>70</v>
      </c>
      <c r="M15" s="19">
        <f t="shared" si="4"/>
        <v>4.117647058823529</v>
      </c>
      <c r="N15" s="18">
        <v>30</v>
      </c>
      <c r="O15" s="29">
        <f t="shared" si="5"/>
        <v>7.5</v>
      </c>
      <c r="P15" s="44">
        <f t="shared" si="6"/>
        <v>36.072227804165145</v>
      </c>
    </row>
    <row r="16" spans="1:16" ht="24" x14ac:dyDescent="0.2">
      <c r="A16" s="43">
        <v>11</v>
      </c>
      <c r="B16" s="36">
        <v>651201165</v>
      </c>
      <c r="C16" s="36" t="s">
        <v>21</v>
      </c>
      <c r="D16" s="12">
        <v>90</v>
      </c>
      <c r="E16" s="16">
        <f t="shared" si="0"/>
        <v>4.0178571428571432</v>
      </c>
      <c r="F16" s="12">
        <v>22</v>
      </c>
      <c r="G16" s="16">
        <f t="shared" si="1"/>
        <v>3.9285714285714284</v>
      </c>
      <c r="H16" s="12">
        <v>80</v>
      </c>
      <c r="I16" s="16">
        <f t="shared" si="2"/>
        <v>8.695652173913043</v>
      </c>
      <c r="J16" s="12">
        <v>50</v>
      </c>
      <c r="K16" s="17">
        <f t="shared" si="3"/>
        <v>7.8125</v>
      </c>
      <c r="L16" s="18">
        <v>70</v>
      </c>
      <c r="M16" s="19">
        <f t="shared" si="4"/>
        <v>4.117647058823529</v>
      </c>
      <c r="N16" s="18">
        <v>30</v>
      </c>
      <c r="O16" s="29">
        <f t="shared" si="5"/>
        <v>7.5</v>
      </c>
      <c r="P16" s="44">
        <f t="shared" si="6"/>
        <v>36.072227804165145</v>
      </c>
    </row>
    <row r="17" spans="1:16" ht="24" x14ac:dyDescent="0.2">
      <c r="A17" s="43">
        <v>12</v>
      </c>
      <c r="B17" s="36">
        <v>651201169</v>
      </c>
      <c r="C17" s="36" t="s">
        <v>22</v>
      </c>
      <c r="D17" s="12">
        <v>92</v>
      </c>
      <c r="E17" s="16">
        <f t="shared" si="0"/>
        <v>4.1071428571428568</v>
      </c>
      <c r="F17" s="12">
        <v>23</v>
      </c>
      <c r="G17" s="16">
        <f t="shared" si="1"/>
        <v>4.1071428571428568</v>
      </c>
      <c r="H17" s="12">
        <v>80</v>
      </c>
      <c r="I17" s="16">
        <f t="shared" si="2"/>
        <v>8.695652173913043</v>
      </c>
      <c r="J17" s="12">
        <v>50</v>
      </c>
      <c r="K17" s="17">
        <f t="shared" si="3"/>
        <v>7.8125</v>
      </c>
      <c r="L17" s="18">
        <v>70</v>
      </c>
      <c r="M17" s="19">
        <f t="shared" si="4"/>
        <v>4.117647058823529</v>
      </c>
      <c r="N17" s="18">
        <v>30</v>
      </c>
      <c r="O17" s="29">
        <f t="shared" si="5"/>
        <v>7.5</v>
      </c>
      <c r="P17" s="44">
        <f t="shared" si="6"/>
        <v>36.340084947022284</v>
      </c>
    </row>
    <row r="18" spans="1:16" ht="24" x14ac:dyDescent="0.2">
      <c r="A18" s="43">
        <v>13</v>
      </c>
      <c r="B18" s="36">
        <v>651201171</v>
      </c>
      <c r="C18" s="36" t="s">
        <v>23</v>
      </c>
      <c r="D18" s="12">
        <v>89</v>
      </c>
      <c r="E18" s="16">
        <f t="shared" si="0"/>
        <v>3.9732142857142856</v>
      </c>
      <c r="F18" s="12">
        <v>20</v>
      </c>
      <c r="G18" s="16">
        <f t="shared" si="1"/>
        <v>3.5714285714285716</v>
      </c>
      <c r="H18" s="12">
        <v>79</v>
      </c>
      <c r="I18" s="16">
        <f t="shared" si="2"/>
        <v>8.5869565217391308</v>
      </c>
      <c r="J18" s="12">
        <v>49</v>
      </c>
      <c r="K18" s="17">
        <f t="shared" si="3"/>
        <v>7.65625</v>
      </c>
      <c r="L18" s="18">
        <v>70</v>
      </c>
      <c r="M18" s="19">
        <f t="shared" si="4"/>
        <v>4.117647058823529</v>
      </c>
      <c r="N18" s="18">
        <v>28</v>
      </c>
      <c r="O18" s="29">
        <f t="shared" si="5"/>
        <v>7</v>
      </c>
      <c r="P18" s="44">
        <f t="shared" si="6"/>
        <v>34.905496437705516</v>
      </c>
    </row>
    <row r="19" spans="1:16" ht="24" x14ac:dyDescent="0.2">
      <c r="A19" s="43">
        <v>14</v>
      </c>
      <c r="B19" s="36">
        <v>651201175</v>
      </c>
      <c r="C19" s="36" t="s">
        <v>24</v>
      </c>
      <c r="D19" s="12">
        <v>89</v>
      </c>
      <c r="E19" s="16">
        <f t="shared" si="0"/>
        <v>3.9732142857142856</v>
      </c>
      <c r="F19" s="12">
        <v>20</v>
      </c>
      <c r="G19" s="16">
        <f t="shared" si="1"/>
        <v>3.5714285714285716</v>
      </c>
      <c r="H19" s="12">
        <v>80</v>
      </c>
      <c r="I19" s="16">
        <f t="shared" si="2"/>
        <v>8.695652173913043</v>
      </c>
      <c r="J19" s="12">
        <v>50</v>
      </c>
      <c r="K19" s="17">
        <f t="shared" si="3"/>
        <v>7.8125</v>
      </c>
      <c r="L19" s="18">
        <v>70</v>
      </c>
      <c r="M19" s="19">
        <f t="shared" si="4"/>
        <v>4.117647058823529</v>
      </c>
      <c r="N19" s="18">
        <v>29</v>
      </c>
      <c r="O19" s="29">
        <f t="shared" si="5"/>
        <v>7.25</v>
      </c>
      <c r="P19" s="44">
        <f t="shared" si="6"/>
        <v>35.42044208987943</v>
      </c>
    </row>
    <row r="20" spans="1:16" ht="24" x14ac:dyDescent="0.2">
      <c r="A20" s="43">
        <v>15</v>
      </c>
      <c r="B20" s="36">
        <v>651201182</v>
      </c>
      <c r="C20" s="36" t="s">
        <v>25</v>
      </c>
      <c r="D20" s="24">
        <v>89</v>
      </c>
      <c r="E20" s="16">
        <f t="shared" si="0"/>
        <v>3.9732142857142856</v>
      </c>
      <c r="F20" s="24">
        <v>20</v>
      </c>
      <c r="G20" s="16">
        <f t="shared" si="1"/>
        <v>3.5714285714285716</v>
      </c>
      <c r="H20" s="24">
        <v>79</v>
      </c>
      <c r="I20" s="16">
        <f t="shared" si="2"/>
        <v>8.5869565217391308</v>
      </c>
      <c r="J20" s="24">
        <v>49</v>
      </c>
      <c r="K20" s="17">
        <f t="shared" si="3"/>
        <v>7.65625</v>
      </c>
      <c r="L20" s="18">
        <v>70</v>
      </c>
      <c r="M20" s="19">
        <f t="shared" si="4"/>
        <v>4.117647058823529</v>
      </c>
      <c r="N20" s="18">
        <v>28</v>
      </c>
      <c r="O20" s="29">
        <f t="shared" si="5"/>
        <v>7</v>
      </c>
      <c r="P20" s="44">
        <f t="shared" si="6"/>
        <v>34.905496437705516</v>
      </c>
    </row>
    <row r="21" spans="1:16" ht="24" x14ac:dyDescent="0.2">
      <c r="A21" s="43">
        <v>16</v>
      </c>
      <c r="B21" s="36">
        <v>651201192</v>
      </c>
      <c r="C21" s="36" t="s">
        <v>26</v>
      </c>
      <c r="D21" s="12">
        <v>96</v>
      </c>
      <c r="E21" s="16">
        <f t="shared" si="0"/>
        <v>4.2857142857142856</v>
      </c>
      <c r="F21" s="12">
        <v>27</v>
      </c>
      <c r="G21" s="16">
        <f t="shared" si="1"/>
        <v>4.8214285714285712</v>
      </c>
      <c r="H21" s="12">
        <v>87</v>
      </c>
      <c r="I21" s="16">
        <f t="shared" si="2"/>
        <v>9.4565217391304355</v>
      </c>
      <c r="J21" s="12">
        <v>58</v>
      </c>
      <c r="K21" s="17">
        <f t="shared" si="3"/>
        <v>9.0625</v>
      </c>
      <c r="L21" s="18">
        <v>70</v>
      </c>
      <c r="M21" s="19">
        <f t="shared" si="4"/>
        <v>4.117647058823529</v>
      </c>
      <c r="N21" s="18">
        <v>35</v>
      </c>
      <c r="O21" s="29">
        <f t="shared" si="5"/>
        <v>8.75</v>
      </c>
      <c r="P21" s="44">
        <f t="shared" si="6"/>
        <v>40.49381165509682</v>
      </c>
    </row>
    <row r="22" spans="1:16" ht="24" x14ac:dyDescent="0.2">
      <c r="A22" s="18">
        <v>1</v>
      </c>
      <c r="B22" s="13">
        <v>651201101</v>
      </c>
      <c r="C22" s="13" t="s">
        <v>66</v>
      </c>
      <c r="D22" s="12">
        <v>98</v>
      </c>
      <c r="E22" s="16">
        <f t="shared" si="0"/>
        <v>4.375</v>
      </c>
      <c r="F22" s="12">
        <v>22</v>
      </c>
      <c r="G22" s="16">
        <f t="shared" si="1"/>
        <v>3.9285714285714284</v>
      </c>
      <c r="H22" s="12">
        <v>88</v>
      </c>
      <c r="I22" s="16">
        <f t="shared" si="2"/>
        <v>9.5652173913043477</v>
      </c>
      <c r="J22" s="12">
        <v>56</v>
      </c>
      <c r="K22" s="17">
        <f t="shared" si="3"/>
        <v>8.75</v>
      </c>
      <c r="L22" s="18">
        <v>73</v>
      </c>
      <c r="M22" s="19">
        <f t="shared" si="4"/>
        <v>4.2941176470588234</v>
      </c>
      <c r="N22" s="18">
        <v>31</v>
      </c>
      <c r="O22" s="29">
        <f t="shared" si="5"/>
        <v>7.75</v>
      </c>
      <c r="P22" s="44">
        <f t="shared" si="6"/>
        <v>38.662906466934601</v>
      </c>
    </row>
    <row r="23" spans="1:16" ht="24" x14ac:dyDescent="0.2">
      <c r="A23" s="12">
        <v>2</v>
      </c>
      <c r="B23" s="13">
        <v>651201102</v>
      </c>
      <c r="C23" s="13" t="s">
        <v>67</v>
      </c>
      <c r="D23" s="12">
        <v>95</v>
      </c>
      <c r="E23" s="16">
        <f t="shared" si="0"/>
        <v>4.2410714285714288</v>
      </c>
      <c r="F23" s="12">
        <v>23</v>
      </c>
      <c r="G23" s="16">
        <f t="shared" si="1"/>
        <v>4.1071428571428568</v>
      </c>
      <c r="H23" s="12">
        <v>86</v>
      </c>
      <c r="I23" s="16">
        <f t="shared" si="2"/>
        <v>9.3478260869565215</v>
      </c>
      <c r="J23" s="12">
        <v>55</v>
      </c>
      <c r="K23" s="17">
        <f t="shared" si="3"/>
        <v>8.59375</v>
      </c>
      <c r="L23" s="18">
        <v>73</v>
      </c>
      <c r="M23" s="19">
        <f t="shared" si="4"/>
        <v>4.2941176470588234</v>
      </c>
      <c r="N23" s="12">
        <v>26</v>
      </c>
      <c r="O23" s="29">
        <f t="shared" si="5"/>
        <v>6.5</v>
      </c>
      <c r="P23" s="44">
        <f t="shared" si="6"/>
        <v>37.083908019729634</v>
      </c>
    </row>
    <row r="24" spans="1:16" ht="24" x14ac:dyDescent="0.2">
      <c r="A24" s="12">
        <v>3</v>
      </c>
      <c r="B24" s="13">
        <v>651201109</v>
      </c>
      <c r="C24" s="13" t="s">
        <v>68</v>
      </c>
      <c r="D24" s="12">
        <v>91</v>
      </c>
      <c r="E24" s="16">
        <f t="shared" si="0"/>
        <v>4.0625</v>
      </c>
      <c r="F24" s="12">
        <v>20</v>
      </c>
      <c r="G24" s="16">
        <f t="shared" si="1"/>
        <v>3.5714285714285716</v>
      </c>
      <c r="H24" s="12">
        <v>86</v>
      </c>
      <c r="I24" s="16">
        <f t="shared" si="2"/>
        <v>9.3478260869565215</v>
      </c>
      <c r="J24" s="12">
        <v>55</v>
      </c>
      <c r="K24" s="17">
        <f t="shared" si="3"/>
        <v>8.59375</v>
      </c>
      <c r="L24" s="18">
        <v>75</v>
      </c>
      <c r="M24" s="19">
        <f t="shared" si="4"/>
        <v>4.4117647058823533</v>
      </c>
      <c r="N24" s="12">
        <v>28</v>
      </c>
      <c r="O24" s="29">
        <f t="shared" si="5"/>
        <v>7</v>
      </c>
      <c r="P24" s="44">
        <f t="shared" si="6"/>
        <v>36.987269364267448</v>
      </c>
    </row>
    <row r="25" spans="1:16" ht="24" x14ac:dyDescent="0.2">
      <c r="A25" s="18">
        <v>4</v>
      </c>
      <c r="B25" s="13">
        <v>651201115</v>
      </c>
      <c r="C25" s="13" t="s">
        <v>69</v>
      </c>
      <c r="D25" s="12">
        <v>93</v>
      </c>
      <c r="E25" s="16">
        <f t="shared" si="0"/>
        <v>4.1517857142857144</v>
      </c>
      <c r="F25" s="12">
        <v>21</v>
      </c>
      <c r="G25" s="16">
        <f t="shared" si="1"/>
        <v>3.75</v>
      </c>
      <c r="H25" s="12">
        <v>88</v>
      </c>
      <c r="I25" s="16">
        <f t="shared" si="2"/>
        <v>9.5652173913043477</v>
      </c>
      <c r="J25" s="12">
        <v>56</v>
      </c>
      <c r="K25" s="17">
        <f t="shared" si="3"/>
        <v>8.75</v>
      </c>
      <c r="L25" s="18">
        <v>75</v>
      </c>
      <c r="M25" s="19">
        <f t="shared" si="4"/>
        <v>4.4117647058823533</v>
      </c>
      <c r="N25" s="12">
        <v>31</v>
      </c>
      <c r="O25" s="29">
        <f t="shared" si="5"/>
        <v>7.75</v>
      </c>
      <c r="P25" s="44">
        <f t="shared" si="6"/>
        <v>38.378767811472414</v>
      </c>
    </row>
    <row r="26" spans="1:16" ht="24" x14ac:dyDescent="0.2">
      <c r="A26" s="12">
        <v>5</v>
      </c>
      <c r="B26" s="13">
        <v>651201121</v>
      </c>
      <c r="C26" s="13" t="s">
        <v>70</v>
      </c>
      <c r="D26" s="12">
        <v>90</v>
      </c>
      <c r="E26" s="16">
        <f t="shared" si="0"/>
        <v>4.0178571428571432</v>
      </c>
      <c r="F26" s="12">
        <v>19</v>
      </c>
      <c r="G26" s="16">
        <f t="shared" si="1"/>
        <v>3.3928571428571428</v>
      </c>
      <c r="H26" s="12">
        <v>86</v>
      </c>
      <c r="I26" s="16">
        <f t="shared" si="2"/>
        <v>9.3478260869565215</v>
      </c>
      <c r="J26" s="12">
        <v>55</v>
      </c>
      <c r="K26" s="17">
        <f t="shared" si="3"/>
        <v>8.59375</v>
      </c>
      <c r="L26" s="18">
        <v>73</v>
      </c>
      <c r="M26" s="19">
        <f t="shared" si="4"/>
        <v>4.2941176470588234</v>
      </c>
      <c r="N26" s="12">
        <v>29</v>
      </c>
      <c r="O26" s="29">
        <f t="shared" si="5"/>
        <v>7.25</v>
      </c>
      <c r="P26" s="44">
        <f t="shared" si="6"/>
        <v>36.896408019729634</v>
      </c>
    </row>
    <row r="27" spans="1:16" ht="24" x14ac:dyDescent="0.2">
      <c r="A27" s="12">
        <v>6</v>
      </c>
      <c r="B27" s="13">
        <v>651201140</v>
      </c>
      <c r="C27" s="13" t="s">
        <v>71</v>
      </c>
      <c r="D27" s="12">
        <v>103</v>
      </c>
      <c r="E27" s="16">
        <f t="shared" si="0"/>
        <v>4.5982142857142856</v>
      </c>
      <c r="F27" s="12">
        <v>24</v>
      </c>
      <c r="G27" s="16">
        <f t="shared" si="1"/>
        <v>4.2857142857142856</v>
      </c>
      <c r="H27" s="12">
        <v>88</v>
      </c>
      <c r="I27" s="16">
        <f t="shared" si="2"/>
        <v>9.5652173913043477</v>
      </c>
      <c r="J27" s="12">
        <v>56</v>
      </c>
      <c r="K27" s="17">
        <f t="shared" si="3"/>
        <v>8.75</v>
      </c>
      <c r="L27" s="18">
        <v>73</v>
      </c>
      <c r="M27" s="19">
        <f t="shared" si="4"/>
        <v>4.2941176470588234</v>
      </c>
      <c r="N27" s="12">
        <v>34</v>
      </c>
      <c r="O27" s="29">
        <f t="shared" si="5"/>
        <v>8.5</v>
      </c>
      <c r="P27" s="44">
        <f t="shared" si="6"/>
        <v>39.99326360979174</v>
      </c>
    </row>
    <row r="28" spans="1:16" ht="24" x14ac:dyDescent="0.2">
      <c r="A28" s="18">
        <v>7</v>
      </c>
      <c r="B28" s="13">
        <v>651201133</v>
      </c>
      <c r="C28" s="13" t="s">
        <v>72</v>
      </c>
      <c r="D28" s="12">
        <v>87</v>
      </c>
      <c r="E28" s="16">
        <f t="shared" si="0"/>
        <v>3.8839285714285716</v>
      </c>
      <c r="F28" s="12">
        <v>17</v>
      </c>
      <c r="G28" s="16">
        <f t="shared" si="1"/>
        <v>3.0357142857142856</v>
      </c>
      <c r="H28" s="12">
        <v>86</v>
      </c>
      <c r="I28" s="16">
        <f t="shared" si="2"/>
        <v>9.3478260869565215</v>
      </c>
      <c r="J28" s="12">
        <v>55</v>
      </c>
      <c r="K28" s="17">
        <f t="shared" si="3"/>
        <v>8.59375</v>
      </c>
      <c r="L28" s="18">
        <v>75</v>
      </c>
      <c r="M28" s="19">
        <f t="shared" si="4"/>
        <v>4.4117647058823533</v>
      </c>
      <c r="N28" s="12">
        <v>27</v>
      </c>
      <c r="O28" s="29">
        <f t="shared" si="5"/>
        <v>6.75</v>
      </c>
      <c r="P28" s="44">
        <f t="shared" si="6"/>
        <v>36.022983649981732</v>
      </c>
    </row>
    <row r="29" spans="1:16" ht="24" x14ac:dyDescent="0.2">
      <c r="A29" s="12">
        <v>8</v>
      </c>
      <c r="B29" s="13">
        <v>651201135</v>
      </c>
      <c r="C29" s="13" t="s">
        <v>73</v>
      </c>
      <c r="D29" s="12">
        <v>85</v>
      </c>
      <c r="E29" s="16">
        <f t="shared" si="0"/>
        <v>3.7946428571428572</v>
      </c>
      <c r="F29" s="12">
        <v>16</v>
      </c>
      <c r="G29" s="16">
        <f t="shared" si="1"/>
        <v>2.8571428571428572</v>
      </c>
      <c r="H29" s="12">
        <v>86</v>
      </c>
      <c r="I29" s="16">
        <f t="shared" si="2"/>
        <v>9.3478260869565215</v>
      </c>
      <c r="J29" s="12">
        <v>55</v>
      </c>
      <c r="K29" s="17">
        <f t="shared" si="3"/>
        <v>8.59375</v>
      </c>
      <c r="L29" s="18">
        <v>75</v>
      </c>
      <c r="M29" s="19">
        <f t="shared" si="4"/>
        <v>4.4117647058823533</v>
      </c>
      <c r="N29" s="12">
        <v>23</v>
      </c>
      <c r="O29" s="29">
        <f t="shared" si="5"/>
        <v>5.75</v>
      </c>
      <c r="P29" s="44">
        <f t="shared" si="6"/>
        <v>34.755126507124587</v>
      </c>
    </row>
    <row r="30" spans="1:16" ht="24" x14ac:dyDescent="0.2">
      <c r="A30" s="26">
        <v>9</v>
      </c>
      <c r="B30" s="27">
        <v>651201127</v>
      </c>
      <c r="C30" s="27" t="s">
        <v>75</v>
      </c>
      <c r="D30" s="12">
        <v>92</v>
      </c>
      <c r="E30" s="16">
        <f t="shared" si="0"/>
        <v>4.1071428571428568</v>
      </c>
      <c r="F30" s="12">
        <v>20</v>
      </c>
      <c r="G30" s="16">
        <f t="shared" si="1"/>
        <v>3.5714285714285716</v>
      </c>
      <c r="H30" s="12">
        <v>82</v>
      </c>
      <c r="I30" s="16">
        <f t="shared" si="2"/>
        <v>8.9130434782608692</v>
      </c>
      <c r="J30" s="12">
        <v>50</v>
      </c>
      <c r="K30" s="17">
        <f t="shared" si="3"/>
        <v>7.8125</v>
      </c>
      <c r="L30" s="18">
        <v>70</v>
      </c>
      <c r="M30" s="19">
        <f t="shared" si="4"/>
        <v>4.117647058823529</v>
      </c>
      <c r="N30" s="12">
        <v>29</v>
      </c>
      <c r="O30" s="29">
        <f t="shared" si="5"/>
        <v>7.25</v>
      </c>
      <c r="P30" s="44">
        <f t="shared" si="6"/>
        <v>35.771761965655827</v>
      </c>
    </row>
    <row r="31" spans="1:16" ht="24" x14ac:dyDescent="0.2">
      <c r="A31" s="26">
        <v>10</v>
      </c>
      <c r="B31" s="27">
        <v>651201150</v>
      </c>
      <c r="C31" s="27" t="s">
        <v>76</v>
      </c>
      <c r="D31" s="12">
        <v>90</v>
      </c>
      <c r="E31" s="16">
        <f t="shared" si="0"/>
        <v>4.0178571428571432</v>
      </c>
      <c r="F31" s="12">
        <v>20</v>
      </c>
      <c r="G31" s="16">
        <f t="shared" si="1"/>
        <v>3.5714285714285716</v>
      </c>
      <c r="H31" s="12">
        <v>82</v>
      </c>
      <c r="I31" s="16">
        <f t="shared" si="2"/>
        <v>8.9130434782608692</v>
      </c>
      <c r="J31" s="12">
        <v>50</v>
      </c>
      <c r="K31" s="17">
        <f t="shared" si="3"/>
        <v>7.8125</v>
      </c>
      <c r="L31" s="18">
        <v>69</v>
      </c>
      <c r="M31" s="19">
        <f t="shared" si="4"/>
        <v>4.0588235294117645</v>
      </c>
      <c r="N31" s="12">
        <v>29</v>
      </c>
      <c r="O31" s="29">
        <f t="shared" si="5"/>
        <v>7.25</v>
      </c>
      <c r="P31" s="44">
        <f t="shared" si="6"/>
        <v>35.623652721958351</v>
      </c>
    </row>
    <row r="32" spans="1:16" ht="24" x14ac:dyDescent="0.2">
      <c r="A32" s="26">
        <v>11</v>
      </c>
      <c r="B32" s="27">
        <v>651201103</v>
      </c>
      <c r="C32" s="27" t="s">
        <v>77</v>
      </c>
      <c r="D32" s="12">
        <v>97</v>
      </c>
      <c r="E32" s="16">
        <f t="shared" si="0"/>
        <v>4.3303571428571432</v>
      </c>
      <c r="F32" s="12">
        <v>21</v>
      </c>
      <c r="G32" s="16">
        <f t="shared" si="1"/>
        <v>3.75</v>
      </c>
      <c r="H32" s="12">
        <v>83</v>
      </c>
      <c r="I32" s="16">
        <f t="shared" si="2"/>
        <v>9.0217391304347831</v>
      </c>
      <c r="J32" s="12">
        <v>52</v>
      </c>
      <c r="K32" s="17">
        <f t="shared" si="3"/>
        <v>8.125</v>
      </c>
      <c r="L32" s="18">
        <v>69</v>
      </c>
      <c r="M32" s="19">
        <f t="shared" si="4"/>
        <v>4.0588235294117645</v>
      </c>
      <c r="N32" s="12">
        <v>34</v>
      </c>
      <c r="O32" s="29">
        <f t="shared" si="5"/>
        <v>8.5</v>
      </c>
      <c r="P32" s="44">
        <f t="shared" si="6"/>
        <v>37.785919802703688</v>
      </c>
    </row>
    <row r="33" spans="1:16" ht="24" x14ac:dyDescent="0.2">
      <c r="A33" s="26">
        <v>12</v>
      </c>
      <c r="B33" s="27">
        <v>651201106</v>
      </c>
      <c r="C33" s="27" t="s">
        <v>78</v>
      </c>
      <c r="D33" s="12">
        <v>95</v>
      </c>
      <c r="E33" s="16">
        <f t="shared" si="0"/>
        <v>4.2410714285714288</v>
      </c>
      <c r="F33" s="12">
        <v>22</v>
      </c>
      <c r="G33" s="16">
        <f t="shared" si="1"/>
        <v>3.9285714285714284</v>
      </c>
      <c r="H33" s="12">
        <v>83</v>
      </c>
      <c r="I33" s="16">
        <f t="shared" si="2"/>
        <v>9.0217391304347831</v>
      </c>
      <c r="J33" s="12">
        <v>52</v>
      </c>
      <c r="K33" s="17">
        <f t="shared" si="3"/>
        <v>8.125</v>
      </c>
      <c r="L33" s="18">
        <v>70</v>
      </c>
      <c r="M33" s="19">
        <f t="shared" si="4"/>
        <v>4.117647058823529</v>
      </c>
      <c r="N33" s="12">
        <v>33</v>
      </c>
      <c r="O33" s="29">
        <f t="shared" si="5"/>
        <v>8.25</v>
      </c>
      <c r="P33" s="44">
        <f t="shared" si="6"/>
        <v>37.684029046401172</v>
      </c>
    </row>
    <row r="34" spans="1:16" ht="24" x14ac:dyDescent="0.2">
      <c r="A34" s="26">
        <v>13</v>
      </c>
      <c r="B34" s="27">
        <v>651201110</v>
      </c>
      <c r="C34" s="27" t="s">
        <v>79</v>
      </c>
      <c r="D34" s="12">
        <v>103</v>
      </c>
      <c r="E34" s="16">
        <f t="shared" si="0"/>
        <v>4.5982142857142856</v>
      </c>
      <c r="F34" s="12">
        <v>23</v>
      </c>
      <c r="G34" s="16">
        <f t="shared" si="1"/>
        <v>4.1071428571428568</v>
      </c>
      <c r="H34" s="12">
        <v>84</v>
      </c>
      <c r="I34" s="16">
        <f t="shared" si="2"/>
        <v>9.1304347826086953</v>
      </c>
      <c r="J34" s="12">
        <v>53</v>
      </c>
      <c r="K34" s="17">
        <f t="shared" si="3"/>
        <v>8.28125</v>
      </c>
      <c r="L34" s="18">
        <v>69</v>
      </c>
      <c r="M34" s="19">
        <f t="shared" si="4"/>
        <v>4.0588235294117645</v>
      </c>
      <c r="N34" s="12">
        <v>35</v>
      </c>
      <c r="O34" s="29">
        <f t="shared" si="5"/>
        <v>8.75</v>
      </c>
      <c r="P34" s="44">
        <f t="shared" si="6"/>
        <v>38.925865454877602</v>
      </c>
    </row>
    <row r="35" spans="1:16" ht="24" x14ac:dyDescent="0.2">
      <c r="A35" s="26">
        <v>14</v>
      </c>
      <c r="B35" s="27">
        <v>651201116</v>
      </c>
      <c r="C35" s="27" t="s">
        <v>80</v>
      </c>
      <c r="D35" s="12">
        <v>95</v>
      </c>
      <c r="E35" s="16">
        <f t="shared" si="0"/>
        <v>4.2410714285714288</v>
      </c>
      <c r="F35" s="12">
        <v>22</v>
      </c>
      <c r="G35" s="16">
        <f t="shared" si="1"/>
        <v>3.9285714285714284</v>
      </c>
      <c r="H35" s="12">
        <v>83</v>
      </c>
      <c r="I35" s="16">
        <f t="shared" si="2"/>
        <v>9.0217391304347831</v>
      </c>
      <c r="J35" s="12">
        <v>52</v>
      </c>
      <c r="K35" s="17">
        <f t="shared" si="3"/>
        <v>8.125</v>
      </c>
      <c r="L35" s="18">
        <v>70</v>
      </c>
      <c r="M35" s="19">
        <f t="shared" si="4"/>
        <v>4.117647058823529</v>
      </c>
      <c r="N35" s="12">
        <v>33</v>
      </c>
      <c r="O35" s="29">
        <f t="shared" si="5"/>
        <v>8.25</v>
      </c>
      <c r="P35" s="44">
        <f t="shared" si="6"/>
        <v>37.684029046401172</v>
      </c>
    </row>
    <row r="36" spans="1:16" ht="24" x14ac:dyDescent="0.2">
      <c r="A36" s="26">
        <v>15</v>
      </c>
      <c r="B36" s="27">
        <v>651201134</v>
      </c>
      <c r="C36" s="27" t="s">
        <v>81</v>
      </c>
      <c r="D36" s="12">
        <v>102</v>
      </c>
      <c r="E36" s="16">
        <f t="shared" si="0"/>
        <v>4.5535714285714288</v>
      </c>
      <c r="F36" s="12">
        <v>23</v>
      </c>
      <c r="G36" s="16">
        <f t="shared" si="1"/>
        <v>4.1071428571428568</v>
      </c>
      <c r="H36" s="12">
        <v>84</v>
      </c>
      <c r="I36" s="16">
        <f t="shared" si="2"/>
        <v>9.1304347826086953</v>
      </c>
      <c r="J36" s="12">
        <v>53</v>
      </c>
      <c r="K36" s="17">
        <f t="shared" si="3"/>
        <v>8.28125</v>
      </c>
      <c r="L36" s="18">
        <v>70</v>
      </c>
      <c r="M36" s="19">
        <f t="shared" si="4"/>
        <v>4.117647058823529</v>
      </c>
      <c r="N36" s="12">
        <v>36</v>
      </c>
      <c r="O36" s="29">
        <f t="shared" si="5"/>
        <v>9</v>
      </c>
      <c r="P36" s="44">
        <f t="shared" si="6"/>
        <v>39.190046127146509</v>
      </c>
    </row>
    <row r="37" spans="1:16" ht="24" x14ac:dyDescent="0.2">
      <c r="A37" s="26">
        <v>16</v>
      </c>
      <c r="B37" s="27">
        <v>651201139</v>
      </c>
      <c r="C37" s="27" t="s">
        <v>82</v>
      </c>
      <c r="D37" s="12">
        <v>98</v>
      </c>
      <c r="E37" s="16">
        <f t="shared" si="0"/>
        <v>4.375</v>
      </c>
      <c r="F37" s="12">
        <v>23</v>
      </c>
      <c r="G37" s="16">
        <f t="shared" si="1"/>
        <v>4.1071428571428568</v>
      </c>
      <c r="H37" s="12">
        <v>84</v>
      </c>
      <c r="I37" s="16">
        <f t="shared" si="2"/>
        <v>9.1304347826086953</v>
      </c>
      <c r="J37" s="12">
        <v>53</v>
      </c>
      <c r="K37" s="17">
        <f t="shared" si="3"/>
        <v>8.28125</v>
      </c>
      <c r="L37" s="18">
        <v>69</v>
      </c>
      <c r="M37" s="19">
        <f t="shared" si="4"/>
        <v>4.0588235294117645</v>
      </c>
      <c r="N37" s="12">
        <v>32</v>
      </c>
      <c r="O37" s="29">
        <f t="shared" si="5"/>
        <v>8</v>
      </c>
      <c r="P37" s="44">
        <f t="shared" si="6"/>
        <v>37.952651169163317</v>
      </c>
    </row>
  </sheetData>
  <mergeCells count="13">
    <mergeCell ref="L4:M4"/>
    <mergeCell ref="N4:O4"/>
    <mergeCell ref="P4:P5"/>
    <mergeCell ref="A1:O1"/>
    <mergeCell ref="A2:O2"/>
    <mergeCell ref="A3:O3"/>
    <mergeCell ref="A4:A5"/>
    <mergeCell ref="B4:B5"/>
    <mergeCell ref="C4:C5"/>
    <mergeCell ref="D4:E4"/>
    <mergeCell ref="F4:G4"/>
    <mergeCell ref="H4:I4"/>
    <mergeCell ref="J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เกรด</vt:lpstr>
      <vt:lpstr>ฝากครรภ์ชุมแพ</vt:lpstr>
      <vt:lpstr>หลังึลอดชุมแพ</vt:lpstr>
      <vt:lpstr>ฝากครรภ์หนองบัวแดง</vt:lpstr>
      <vt:lpstr>หลังคลอดหนองบัวแดง</vt:lpstr>
      <vt:lpstr>ฝากครรภ์ชัยภูมิ</vt:lpstr>
      <vt:lpstr>หลังคลอดชัยภูมิ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รัตน์ ข่าขันมะลี</dc:creator>
  <cp:lastModifiedBy>User</cp:lastModifiedBy>
  <cp:lastPrinted>2024-08-13T11:27:52Z</cp:lastPrinted>
  <dcterms:created xsi:type="dcterms:W3CDTF">2024-07-27T04:43:10Z</dcterms:created>
  <dcterms:modified xsi:type="dcterms:W3CDTF">2024-08-13T11:28:56Z</dcterms:modified>
</cp:coreProperties>
</file>